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pivotTables/pivotTable1.xml" ContentType="application/vnd.openxmlformats-officedocument.spreadsheetml.pivotTab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wkoe.wk.wknet\FILE\STATISTIK_ARCHIV\Daten\Lehrlingsstatistik\DASHBOARD Lehrlinge\"/>
    </mc:Choice>
  </mc:AlternateContent>
  <xr:revisionPtr revIDLastSave="0" documentId="13_ncr:1_{12D54C04-DF42-4485-A759-687ACEE3999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L_Top10" sheetId="19" r:id="rId1"/>
    <sheet name="2002" sheetId="18" state="veryHidden" r:id="rId2"/>
    <sheet name="2003" sheetId="17" state="veryHidden" r:id="rId3"/>
    <sheet name="2004" sheetId="16" state="veryHidden" r:id="rId4"/>
    <sheet name="2005" sheetId="2" state="veryHidden" r:id="rId5"/>
    <sheet name="2006" sheetId="1" state="veryHidden" r:id="rId6"/>
    <sheet name="2007" sheetId="8" state="veryHidden" r:id="rId7"/>
    <sheet name="2008" sheetId="9" state="veryHidden" r:id="rId8"/>
    <sheet name="2009" sheetId="11" state="veryHidden" r:id="rId9"/>
    <sheet name="2010" sheetId="12" state="veryHidden" r:id="rId10"/>
    <sheet name="2011" sheetId="13" state="veryHidden" r:id="rId11"/>
    <sheet name="2012" sheetId="14" state="veryHidden" r:id="rId12"/>
    <sheet name="2013" sheetId="15" state="veryHidden" r:id="rId13"/>
    <sheet name="2014" sheetId="22" state="veryHidden" r:id="rId14"/>
    <sheet name="Dropdown" sheetId="21" state="veryHidden" r:id="rId15"/>
    <sheet name="2015" sheetId="24" state="veryHidden" r:id="rId16"/>
    <sheet name="2016" sheetId="25" state="veryHidden" r:id="rId17"/>
    <sheet name="2017" sheetId="26" state="veryHidden" r:id="rId18"/>
    <sheet name="2018" sheetId="27" state="veryHidden" r:id="rId19"/>
    <sheet name="2019" sheetId="28" state="veryHidden" r:id="rId20"/>
    <sheet name="2020" sheetId="30" state="veryHidden" r:id="rId21"/>
    <sheet name="2021" sheetId="31" state="veryHidden" r:id="rId22"/>
    <sheet name="2022" sheetId="33" state="veryHidden" r:id="rId23"/>
    <sheet name="2023" sheetId="34" state="veryHidden" r:id="rId24"/>
    <sheet name="2024" sheetId="35" state="veryHidden" r:id="rId25"/>
  </sheets>
  <definedNames>
    <definedName name="Abfrage_von_MS_Access_Database" localSheetId="14" hidden="1">Dropdown!#REF!</definedName>
    <definedName name="Abfrage_von_MS_Access_Database_1" localSheetId="14" hidden="1">Dropdown!#REF!</definedName>
    <definedName name="Abfrage_von_MS_Access_Database_2" localSheetId="14" hidden="1">Dropdown!#REF!</definedName>
    <definedName name="Auswahl_Jahr">Dropdown!$D$3</definedName>
    <definedName name="Auswahl_Status">Dropdown!$E$3</definedName>
    <definedName name="_xlnm.Print_Area" localSheetId="1">'2002'!$A$1:$I$30</definedName>
    <definedName name="_xlnm.Print_Area" localSheetId="2">'2003'!$A$1:$I$32</definedName>
    <definedName name="_xlnm.Print_Area" localSheetId="3">'2004'!$A$1:$I$32</definedName>
    <definedName name="_xlnm.Print_Area" localSheetId="4">'2005'!$A$1:$I$34</definedName>
    <definedName name="_xlnm.Print_Area" localSheetId="5">'2006'!$A$1:$I$31</definedName>
    <definedName name="_xlnm.Print_Area" localSheetId="6">'2007'!$A$1:$I$31</definedName>
    <definedName name="_xlnm.Print_Area" localSheetId="7">'2008'!$A$1:$I$30</definedName>
    <definedName name="_xlnm.Print_Area" localSheetId="8">'2009'!$A$1:$I$30</definedName>
    <definedName name="_xlnm.Print_Area" localSheetId="9">'2010'!$A$1:$I$34</definedName>
    <definedName name="_xlnm.Print_Area" localSheetId="10">'2011'!$A$1:$I$34</definedName>
    <definedName name="_xlnm.Print_Area" localSheetId="11">'2012'!$A$1:$I$33</definedName>
    <definedName name="_xlnm.Print_Area" localSheetId="12">'2013'!$A$1:$I$33</definedName>
    <definedName name="_xlnm.Print_Area" localSheetId="13">'2014'!$A$1:$I$33</definedName>
    <definedName name="_xlnm.Print_Area" localSheetId="16">'2016'!$A$1:$I$35</definedName>
    <definedName name="_xlnm.Print_Area" localSheetId="17">'2017'!$A$1:$I$35</definedName>
    <definedName name="_xlnm.Print_Area" localSheetId="18">'2018'!$A$1:$I$35</definedName>
    <definedName name="_xlnm.Print_Area" localSheetId="19">'2019'!$A$1:$I$35</definedName>
    <definedName name="_xlnm.Print_Area" localSheetId="20">'2020'!$A$1:$I$32</definedName>
    <definedName name="_xlnm.Print_Area" localSheetId="21">'2021'!$A$1:$I$32</definedName>
    <definedName name="_xlnm.Print_Area" localSheetId="22">'2022'!$A$1:$I$36</definedName>
    <definedName name="_xlnm.Print_Area" localSheetId="23">'2023'!$A$1:$I$31</definedName>
    <definedName name="_xlnm.Print_Area" localSheetId="24">'2024'!$A$1:$I$33</definedName>
    <definedName name="HTML_CodePage" hidden="1">1252</definedName>
    <definedName name="HTML_Control" localSheetId="15" hidden="1">{"'9099i'!$F$3:$I$16","'9099i'!$A$3:$D$16"}</definedName>
    <definedName name="HTML_Control" localSheetId="16" hidden="1">{"'9099i'!$F$3:$I$16","'9099i'!$A$3:$D$16"}</definedName>
    <definedName name="HTML_Control" localSheetId="17" hidden="1">{"'9099i'!$F$3:$I$16","'9099i'!$A$3:$D$16"}</definedName>
    <definedName name="HTML_Control" localSheetId="18" hidden="1">{"'9099i'!$F$3:$I$16","'9099i'!$A$3:$D$16"}</definedName>
    <definedName name="HTML_Control" localSheetId="19" hidden="1">{"'9099i'!$F$3:$I$16","'9099i'!$A$3:$D$16"}</definedName>
    <definedName name="HTML_Control" localSheetId="20" hidden="1">{"'9099i'!$F$3:$I$16","'9099i'!$A$3:$D$16"}</definedName>
    <definedName name="HTML_Control" localSheetId="21" hidden="1">{"'9099i'!$F$3:$I$16","'9099i'!$A$3:$D$16"}</definedName>
    <definedName name="HTML_Control" localSheetId="22" hidden="1">{"'9099i'!$F$3:$I$16","'9099i'!$A$3:$D$16"}</definedName>
    <definedName name="HTML_Control" localSheetId="23" hidden="1">{"'9099i'!$F$3:$I$16","'9099i'!$A$3:$D$16"}</definedName>
    <definedName name="HTML_Control" localSheetId="24" hidden="1">{"'9099i'!$F$3:$I$16","'9099i'!$A$3:$D$16"}</definedName>
    <definedName name="HTML_Control" hidden="1">{"'9099i'!$F$3:$I$16","'9099i'!$A$3:$D$16"}</definedName>
    <definedName name="HTML_Description" hidden="1">""</definedName>
    <definedName name="HTML_Email" hidden="1">""</definedName>
    <definedName name="HTML_Header" hidden="1">"9099i"</definedName>
    <definedName name="HTML_LastUpdate" hidden="1">"21.02.00"</definedName>
    <definedName name="HTML_LineAfter" hidden="1">FALSE</definedName>
    <definedName name="HTML_LineBefore" hidden="1">FALSE</definedName>
    <definedName name="HTML_Name" hidden="1">"Wirtschaftskammer Österreich"</definedName>
    <definedName name="HTML_OBDlg2" hidden="1">TRUE</definedName>
    <definedName name="HTML_OBDlg4" hidden="1">TRUE</definedName>
    <definedName name="HTML_OS" hidden="1">0</definedName>
    <definedName name="HTML_PathFile" hidden="1">"H:\FRISCHMA\LEHRL\lehrst99\Lehrst99\TEIL2\MeinHTML.htm"</definedName>
    <definedName name="HTML_Title" hidden="1">"Häuf98"</definedName>
  </definedNames>
  <calcPr calcId="191029"/>
  <pivotCaches>
    <pivotCache cacheId="58" r:id="rId2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35" l="1"/>
  <c r="D22" i="35"/>
  <c r="H21" i="35"/>
  <c r="I21" i="35" s="1"/>
  <c r="C21" i="35"/>
  <c r="D21" i="35" s="1"/>
  <c r="I20" i="35"/>
  <c r="D20" i="35"/>
  <c r="I19" i="35"/>
  <c r="D19" i="35"/>
  <c r="I18" i="35"/>
  <c r="D18" i="35"/>
  <c r="I17" i="35"/>
  <c r="D17" i="35"/>
  <c r="I16" i="35"/>
  <c r="D16" i="35"/>
  <c r="I15" i="35"/>
  <c r="D15" i="35"/>
  <c r="I14" i="35"/>
  <c r="D14" i="35"/>
  <c r="I13" i="35"/>
  <c r="D13" i="35"/>
  <c r="I12" i="35"/>
  <c r="D12" i="35"/>
  <c r="I11" i="35"/>
  <c r="D11" i="35"/>
  <c r="B24" i="21"/>
  <c r="I22" i="34"/>
  <c r="D22" i="34"/>
  <c r="H21" i="34"/>
  <c r="I21" i="34" s="1"/>
  <c r="C21" i="34"/>
  <c r="D21" i="34" s="1"/>
  <c r="I20" i="34"/>
  <c r="D20" i="34"/>
  <c r="I19" i="34"/>
  <c r="D19" i="34"/>
  <c r="I18" i="34"/>
  <c r="D18" i="34"/>
  <c r="I17" i="34"/>
  <c r="D17" i="34"/>
  <c r="I16" i="34"/>
  <c r="D16" i="34"/>
  <c r="I15" i="34"/>
  <c r="D15" i="34"/>
  <c r="I14" i="34"/>
  <c r="D14" i="34"/>
  <c r="I13" i="34"/>
  <c r="D13" i="34"/>
  <c r="I12" i="34"/>
  <c r="D12" i="34"/>
  <c r="I11" i="34"/>
  <c r="D11" i="34"/>
  <c r="B22" i="21"/>
  <c r="B23" i="21"/>
  <c r="A23" i="19"/>
  <c r="I22" i="33" l="1"/>
  <c r="D22" i="33"/>
  <c r="H21" i="33"/>
  <c r="I21" i="33" s="1"/>
  <c r="C21" i="33"/>
  <c r="D21" i="33" s="1"/>
  <c r="I20" i="33"/>
  <c r="D20" i="33"/>
  <c r="I19" i="33"/>
  <c r="D19" i="33"/>
  <c r="I18" i="33"/>
  <c r="D18" i="33"/>
  <c r="I17" i="33"/>
  <c r="D17" i="33"/>
  <c r="I16" i="33"/>
  <c r="D16" i="33"/>
  <c r="I15" i="33"/>
  <c r="D15" i="33"/>
  <c r="I14" i="33"/>
  <c r="D14" i="33"/>
  <c r="I13" i="33"/>
  <c r="D13" i="33"/>
  <c r="I12" i="33"/>
  <c r="D12" i="33"/>
  <c r="I11" i="33"/>
  <c r="D11" i="33"/>
  <c r="B21" i="21"/>
  <c r="I22" i="31"/>
  <c r="D22" i="31"/>
  <c r="I21" i="31"/>
  <c r="H21" i="31"/>
  <c r="C21" i="31"/>
  <c r="D21" i="31" s="1"/>
  <c r="I20" i="31"/>
  <c r="D20" i="31"/>
  <c r="I19" i="31"/>
  <c r="D19" i="31"/>
  <c r="I18" i="31"/>
  <c r="D18" i="31"/>
  <c r="I17" i="31"/>
  <c r="D17" i="31"/>
  <c r="I16" i="31"/>
  <c r="D16" i="31"/>
  <c r="I15" i="31"/>
  <c r="D15" i="31"/>
  <c r="I14" i="31"/>
  <c r="D14" i="31"/>
  <c r="I13" i="31"/>
  <c r="D13" i="31"/>
  <c r="I12" i="31"/>
  <c r="D12" i="31"/>
  <c r="I11" i="31"/>
  <c r="D11" i="31"/>
  <c r="I22" i="30"/>
  <c r="D22" i="30"/>
  <c r="H21" i="30"/>
  <c r="I21" i="30" s="1"/>
  <c r="C21" i="30"/>
  <c r="D21" i="30" s="1"/>
  <c r="I20" i="30"/>
  <c r="D20" i="30"/>
  <c r="I19" i="30"/>
  <c r="D19" i="30"/>
  <c r="I18" i="30"/>
  <c r="D18" i="30"/>
  <c r="I17" i="30"/>
  <c r="D17" i="30"/>
  <c r="I16" i="30"/>
  <c r="D16" i="30"/>
  <c r="I15" i="30"/>
  <c r="D15" i="30"/>
  <c r="I14" i="30"/>
  <c r="D14" i="30"/>
  <c r="I13" i="30"/>
  <c r="D13" i="30"/>
  <c r="I12" i="30"/>
  <c r="D12" i="30"/>
  <c r="I11" i="30"/>
  <c r="D11" i="30"/>
  <c r="B20" i="21" l="1"/>
  <c r="I22" i="28"/>
  <c r="D22" i="28"/>
  <c r="H21" i="28"/>
  <c r="I21" i="28" s="1"/>
  <c r="C21" i="28"/>
  <c r="D21" i="28" s="1"/>
  <c r="I20" i="28"/>
  <c r="D20" i="28"/>
  <c r="I19" i="28"/>
  <c r="D19" i="28"/>
  <c r="I18" i="28"/>
  <c r="D18" i="28"/>
  <c r="I17" i="28"/>
  <c r="D17" i="28"/>
  <c r="I16" i="28"/>
  <c r="D16" i="28"/>
  <c r="I15" i="28"/>
  <c r="D15" i="28"/>
  <c r="I14" i="28"/>
  <c r="D14" i="28"/>
  <c r="I13" i="28"/>
  <c r="D13" i="28"/>
  <c r="I12" i="28"/>
  <c r="D12" i="28"/>
  <c r="I11" i="28"/>
  <c r="D11" i="28"/>
  <c r="A28" i="19"/>
  <c r="B19" i="21" l="1"/>
  <c r="I22" i="27"/>
  <c r="D22" i="27"/>
  <c r="H21" i="27"/>
  <c r="I21" i="27" s="1"/>
  <c r="C21" i="27"/>
  <c r="D21" i="27" s="1"/>
  <c r="I20" i="27"/>
  <c r="D20" i="27"/>
  <c r="I19" i="27"/>
  <c r="D19" i="27"/>
  <c r="I18" i="27"/>
  <c r="D18" i="27"/>
  <c r="I17" i="27"/>
  <c r="D17" i="27"/>
  <c r="I16" i="27"/>
  <c r="D16" i="27"/>
  <c r="I15" i="27"/>
  <c r="D15" i="27"/>
  <c r="I14" i="27"/>
  <c r="D14" i="27"/>
  <c r="I13" i="27"/>
  <c r="D13" i="27"/>
  <c r="I12" i="27"/>
  <c r="D12" i="27"/>
  <c r="I11" i="27"/>
  <c r="D11" i="27"/>
  <c r="I22" i="26" l="1"/>
  <c r="D22" i="26"/>
  <c r="H21" i="26"/>
  <c r="I21" i="26" s="1"/>
  <c r="C21" i="26"/>
  <c r="D21" i="26" s="1"/>
  <c r="I20" i="26"/>
  <c r="D20" i="26"/>
  <c r="I19" i="26"/>
  <c r="D19" i="26"/>
  <c r="I18" i="26"/>
  <c r="D18" i="26"/>
  <c r="I17" i="26"/>
  <c r="D17" i="26"/>
  <c r="I16" i="26"/>
  <c r="D16" i="26"/>
  <c r="I15" i="26"/>
  <c r="D15" i="26"/>
  <c r="I14" i="26"/>
  <c r="D14" i="26"/>
  <c r="I13" i="26"/>
  <c r="D13" i="26"/>
  <c r="I12" i="26"/>
  <c r="D12" i="26"/>
  <c r="I11" i="26"/>
  <c r="D11" i="26"/>
  <c r="B16" i="21"/>
  <c r="B17" i="21"/>
  <c r="B18" i="21"/>
  <c r="A4" i="19" l="1"/>
  <c r="I17" i="24" l="1"/>
  <c r="I18" i="24"/>
  <c r="I19" i="24"/>
  <c r="I20" i="24"/>
  <c r="I17" i="25"/>
  <c r="I18" i="25"/>
  <c r="I19" i="25"/>
  <c r="I20" i="25"/>
  <c r="I22" i="25" l="1"/>
  <c r="D22" i="25"/>
  <c r="H21" i="25"/>
  <c r="I21" i="25" s="1"/>
  <c r="C21" i="25"/>
  <c r="D21" i="25" s="1"/>
  <c r="D20" i="25"/>
  <c r="D19" i="25"/>
  <c r="D18" i="25"/>
  <c r="D17" i="25"/>
  <c r="I16" i="25"/>
  <c r="D16" i="25"/>
  <c r="I15" i="25"/>
  <c r="D15" i="25"/>
  <c r="I14" i="25"/>
  <c r="D14" i="25"/>
  <c r="I13" i="25"/>
  <c r="D13" i="25"/>
  <c r="I12" i="25"/>
  <c r="D12" i="25"/>
  <c r="I11" i="25"/>
  <c r="D11" i="25"/>
  <c r="C16" i="21" l="1"/>
  <c r="I22" i="24"/>
  <c r="D22" i="24"/>
  <c r="H21" i="24"/>
  <c r="I21" i="24" s="1"/>
  <c r="C21" i="24"/>
  <c r="D21" i="24" s="1"/>
  <c r="D20" i="24"/>
  <c r="D19" i="24"/>
  <c r="D18" i="24"/>
  <c r="D17" i="24"/>
  <c r="I16" i="24"/>
  <c r="D16" i="24"/>
  <c r="I15" i="24"/>
  <c r="D15" i="24"/>
  <c r="I14" i="24"/>
  <c r="D14" i="24"/>
  <c r="I13" i="24"/>
  <c r="D13" i="24"/>
  <c r="I12" i="24"/>
  <c r="D12" i="24"/>
  <c r="I11" i="24"/>
  <c r="D11" i="24"/>
  <c r="C4" i="21" l="1"/>
  <c r="C5" i="21"/>
  <c r="C6" i="21"/>
  <c r="C7" i="21"/>
  <c r="C8" i="21"/>
  <c r="C9" i="21"/>
  <c r="C10" i="21"/>
  <c r="C11" i="21"/>
  <c r="C12" i="21"/>
  <c r="C13" i="21"/>
  <c r="C14" i="21"/>
  <c r="C15" i="21"/>
  <c r="C3" i="21"/>
  <c r="B4" i="21"/>
  <c r="B5" i="21"/>
  <c r="B6" i="21"/>
  <c r="B7" i="21"/>
  <c r="B8" i="21"/>
  <c r="B9" i="21"/>
  <c r="B10" i="21"/>
  <c r="B11" i="21"/>
  <c r="B12" i="21"/>
  <c r="B13" i="21"/>
  <c r="B14" i="21"/>
  <c r="E3" i="21" s="1"/>
  <c r="F3" i="21" s="1"/>
  <c r="B15" i="21"/>
  <c r="B3" i="21"/>
  <c r="D21" i="19"/>
  <c r="H10" i="19"/>
  <c r="B12" i="19"/>
  <c r="G12" i="19"/>
  <c r="C12" i="19"/>
  <c r="G20" i="19"/>
  <c r="G19" i="19"/>
  <c r="I13" i="19"/>
  <c r="D18" i="19"/>
  <c r="A29" i="19"/>
  <c r="C15" i="19"/>
  <c r="D12" i="19"/>
  <c r="B16" i="19"/>
  <c r="D14" i="19"/>
  <c r="H20" i="19"/>
  <c r="G11" i="19"/>
  <c r="D20" i="19"/>
  <c r="G18" i="19"/>
  <c r="C16" i="19"/>
  <c r="D16" i="19"/>
  <c r="G13" i="19"/>
  <c r="C17" i="19"/>
  <c r="D15" i="19"/>
  <c r="C21" i="19"/>
  <c r="B15" i="19"/>
  <c r="G15" i="19"/>
  <c r="H16" i="19"/>
  <c r="G10" i="19"/>
  <c r="I17" i="19"/>
  <c r="I19" i="19"/>
  <c r="H11" i="19"/>
  <c r="B14" i="19"/>
  <c r="B18" i="19"/>
  <c r="D19" i="19"/>
  <c r="A27" i="19"/>
  <c r="I11" i="19"/>
  <c r="C10" i="19"/>
  <c r="H21" i="19"/>
  <c r="C19" i="19"/>
  <c r="H14" i="19"/>
  <c r="I15" i="19"/>
  <c r="B17" i="19"/>
  <c r="D10" i="19"/>
  <c r="B19" i="19"/>
  <c r="I16" i="19"/>
  <c r="A26" i="19"/>
  <c r="C18" i="19"/>
  <c r="I12" i="19"/>
  <c r="D13" i="19"/>
  <c r="G16" i="19"/>
  <c r="I18" i="19"/>
  <c r="I21" i="19"/>
  <c r="G17" i="19"/>
  <c r="H18" i="19"/>
  <c r="H13" i="19"/>
  <c r="H12" i="19"/>
  <c r="C14" i="19"/>
  <c r="H15" i="19"/>
  <c r="B10" i="19"/>
  <c r="B20" i="19"/>
  <c r="B21" i="19"/>
  <c r="B13" i="19"/>
  <c r="G14" i="19"/>
  <c r="D11" i="19"/>
  <c r="A30" i="19"/>
  <c r="C13" i="19"/>
  <c r="B11" i="19"/>
  <c r="D17" i="19"/>
  <c r="H17" i="19"/>
  <c r="A24" i="19"/>
  <c r="A25" i="19"/>
  <c r="I10" i="19"/>
  <c r="C20" i="19"/>
  <c r="I14" i="19"/>
  <c r="H19" i="19"/>
  <c r="G21" i="19"/>
  <c r="I20" i="19"/>
  <c r="C11" i="19"/>
  <c r="I22" i="15" l="1"/>
  <c r="D22" i="15"/>
  <c r="H21" i="15"/>
  <c r="I21" i="15" s="1"/>
  <c r="C21" i="15"/>
  <c r="D21" i="15" s="1"/>
  <c r="I20" i="15"/>
  <c r="D20" i="15"/>
  <c r="I19" i="15"/>
  <c r="D19" i="15"/>
  <c r="I18" i="15"/>
  <c r="D18" i="15"/>
  <c r="I17" i="15"/>
  <c r="D17" i="15"/>
  <c r="I16" i="15"/>
  <c r="D16" i="15"/>
  <c r="I15" i="15"/>
  <c r="D15" i="15"/>
  <c r="I14" i="15"/>
  <c r="D14" i="15"/>
  <c r="I13" i="15"/>
  <c r="D13" i="15"/>
  <c r="I12" i="15"/>
  <c r="D12" i="15"/>
  <c r="I11" i="15"/>
  <c r="D11" i="15"/>
  <c r="I22" i="14"/>
  <c r="D22" i="14"/>
  <c r="H21" i="14"/>
  <c r="I21" i="14"/>
  <c r="C21" i="14"/>
  <c r="D21" i="14" s="1"/>
  <c r="I20" i="14"/>
  <c r="D20" i="14"/>
  <c r="I19" i="14"/>
  <c r="D19" i="14"/>
  <c r="I18" i="14"/>
  <c r="D18" i="14"/>
  <c r="I17" i="14"/>
  <c r="D17" i="14"/>
  <c r="I16" i="14"/>
  <c r="D16" i="14"/>
  <c r="I15" i="14"/>
  <c r="D15" i="14"/>
  <c r="I14" i="14"/>
  <c r="D14" i="14"/>
  <c r="I13" i="14"/>
  <c r="D13" i="14"/>
  <c r="I12" i="14"/>
  <c r="D12" i="14"/>
  <c r="I11" i="14"/>
  <c r="D11" i="14"/>
  <c r="I22" i="13"/>
  <c r="D22" i="13"/>
  <c r="H21" i="13"/>
  <c r="I21" i="13" s="1"/>
  <c r="C21" i="13"/>
  <c r="D21" i="13"/>
  <c r="I20" i="13"/>
  <c r="D20" i="13"/>
  <c r="I19" i="13"/>
  <c r="D19" i="13"/>
  <c r="I18" i="13"/>
  <c r="D18" i="13"/>
  <c r="I17" i="13"/>
  <c r="D17" i="13"/>
  <c r="I16" i="13"/>
  <c r="D16" i="13"/>
  <c r="I15" i="13"/>
  <c r="D15" i="13"/>
  <c r="I14" i="13"/>
  <c r="D14" i="13"/>
  <c r="I13" i="13"/>
  <c r="D13" i="13"/>
  <c r="I12" i="13"/>
  <c r="D12" i="13"/>
  <c r="I11" i="13"/>
  <c r="D11" i="13"/>
  <c r="I22" i="12"/>
  <c r="D22" i="12"/>
  <c r="H21" i="12"/>
  <c r="I21" i="12"/>
  <c r="C21" i="12"/>
  <c r="D21" i="12" s="1"/>
  <c r="I20" i="12"/>
  <c r="D20" i="12"/>
  <c r="I19" i="12"/>
  <c r="D19" i="12"/>
  <c r="I18" i="12"/>
  <c r="D18" i="12"/>
  <c r="I17" i="12"/>
  <c r="D17" i="12"/>
  <c r="I16" i="12"/>
  <c r="D16" i="12"/>
  <c r="I15" i="12"/>
  <c r="D15" i="12"/>
  <c r="I14" i="12"/>
  <c r="D14" i="12"/>
  <c r="I13" i="12"/>
  <c r="D13" i="12"/>
  <c r="I12" i="12"/>
  <c r="D12" i="12"/>
  <c r="I11" i="12"/>
  <c r="D11" i="12"/>
  <c r="I22" i="9"/>
  <c r="D22" i="9"/>
  <c r="H21" i="9"/>
  <c r="I21" i="9" s="1"/>
  <c r="C21" i="9"/>
  <c r="D21" i="9"/>
  <c r="I20" i="9"/>
  <c r="D20" i="9"/>
  <c r="I19" i="9"/>
  <c r="D19" i="9"/>
  <c r="I18" i="9"/>
  <c r="D18" i="9"/>
  <c r="I17" i="9"/>
  <c r="D17" i="9"/>
  <c r="I16" i="9"/>
  <c r="D16" i="9"/>
  <c r="I15" i="9"/>
  <c r="D15" i="9"/>
  <c r="I14" i="9"/>
  <c r="D14" i="9"/>
  <c r="I13" i="9"/>
  <c r="D13" i="9"/>
  <c r="I12" i="9"/>
  <c r="D12" i="9"/>
  <c r="I11" i="9"/>
  <c r="D11" i="9"/>
  <c r="D11" i="8"/>
  <c r="I11" i="8"/>
  <c r="D12" i="8"/>
  <c r="I12" i="8"/>
  <c r="D13" i="8"/>
  <c r="I13" i="8"/>
  <c r="D14" i="8"/>
  <c r="I14" i="8"/>
  <c r="D15" i="8"/>
  <c r="I15" i="8"/>
  <c r="D16" i="8"/>
  <c r="I16" i="8"/>
  <c r="D17" i="8"/>
  <c r="I17" i="8"/>
  <c r="D18" i="8"/>
  <c r="I18" i="8"/>
  <c r="D19" i="8"/>
  <c r="I19" i="8"/>
  <c r="D20" i="8"/>
  <c r="I20" i="8"/>
  <c r="C21" i="8"/>
  <c r="D21" i="8" s="1"/>
  <c r="H21" i="8"/>
  <c r="I21" i="8"/>
  <c r="D22" i="8"/>
  <c r="I22" i="8"/>
  <c r="D11" i="2"/>
  <c r="I11" i="2"/>
  <c r="D12" i="2"/>
  <c r="I12" i="2"/>
  <c r="D13" i="2"/>
  <c r="I13" i="2"/>
  <c r="D14" i="2"/>
  <c r="I14" i="2"/>
  <c r="D15" i="2"/>
  <c r="I15" i="2"/>
  <c r="D16" i="2"/>
  <c r="I16" i="2"/>
  <c r="D17" i="2"/>
  <c r="I17" i="2"/>
  <c r="D18" i="2"/>
  <c r="I18" i="2"/>
  <c r="D19" i="2"/>
  <c r="I19" i="2"/>
  <c r="D20" i="2"/>
  <c r="I20" i="2"/>
  <c r="C21" i="2"/>
  <c r="D21" i="2"/>
  <c r="H21" i="2"/>
  <c r="I21" i="2" s="1"/>
  <c r="D22" i="2"/>
  <c r="I22" i="2"/>
  <c r="D11" i="1"/>
  <c r="I11" i="1"/>
  <c r="D12" i="1"/>
  <c r="I12" i="1"/>
  <c r="D13" i="1"/>
  <c r="I13" i="1"/>
  <c r="D14" i="1"/>
  <c r="I14" i="1"/>
  <c r="D15" i="1"/>
  <c r="I15" i="1"/>
  <c r="D16" i="1"/>
  <c r="I16" i="1"/>
  <c r="D17" i="1"/>
  <c r="I17" i="1"/>
  <c r="D18" i="1"/>
  <c r="I18" i="1"/>
  <c r="D19" i="1"/>
  <c r="I19" i="1"/>
  <c r="D20" i="1"/>
  <c r="I20" i="1"/>
  <c r="C21" i="1"/>
  <c r="D21" i="1" s="1"/>
  <c r="H21" i="1"/>
  <c r="I21" i="1" s="1"/>
  <c r="D22" i="1"/>
  <c r="I2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Webanalysis.web.wk.wknet_54038 Lehrlingsstatistik AnzahlLehrlingeundLehrbetriebeFGRÖsterr" type="5" refreshedVersion="4" savePassword="1" deleted="1" background="1" saveData="1">
    <dbPr connection="" command="" commandType="1"/>
    <olapPr sendLocale="1" rowDrillCount="1000"/>
  </connection>
</connections>
</file>

<file path=xl/sharedStrings.xml><?xml version="1.0" encoding="utf-8"?>
<sst xmlns="http://schemas.openxmlformats.org/spreadsheetml/2006/main" count="1414" uniqueCount="212">
  <si>
    <t>LEHRLINGSSTATISTIK, Stichtag 31.12.2006</t>
  </si>
  <si>
    <t>Die zehn häufigsten Lehrberufe 2006</t>
  </si>
  <si>
    <t>Mädchen</t>
  </si>
  <si>
    <t>Burschen</t>
  </si>
  <si>
    <t>Lehrberuf</t>
  </si>
  <si>
    <t>Anzahl</t>
  </si>
  <si>
    <t>Anteil an den 
weiblichen
Lehrlingen insgesamt
 in %</t>
  </si>
  <si>
    <t>Anteil an den 
männlichen
Lehrlingen insgesamt
 in %</t>
  </si>
  <si>
    <t>1.</t>
  </si>
  <si>
    <t>Kraftfahrzeugtechnik</t>
  </si>
  <si>
    <t>2.</t>
  </si>
  <si>
    <t>Friseurin und Perückenmacherin (Stylist/in)</t>
  </si>
  <si>
    <t>Elektroinstallationstechnik</t>
  </si>
  <si>
    <t>3.</t>
  </si>
  <si>
    <t>Bürokauffrau</t>
  </si>
  <si>
    <t>4.</t>
  </si>
  <si>
    <t>Restaurantfachfrau</t>
  </si>
  <si>
    <t>Maschinenbautechnik</t>
  </si>
  <si>
    <t>5.</t>
  </si>
  <si>
    <t>Gastronomiefachfrau 2)</t>
  </si>
  <si>
    <t>Tischlerei</t>
  </si>
  <si>
    <t>6.</t>
  </si>
  <si>
    <t>Köchin</t>
  </si>
  <si>
    <t>Koch</t>
  </si>
  <si>
    <t>7.</t>
  </si>
  <si>
    <t>Hotel- und Gastgewerbeassistentin</t>
  </si>
  <si>
    <t>Maurer</t>
  </si>
  <si>
    <t>8.</t>
  </si>
  <si>
    <t>Verwaltungsassistentin</t>
  </si>
  <si>
    <t>9.</t>
  </si>
  <si>
    <t>Pharmazeutisch-kaufmännische Assistenz</t>
  </si>
  <si>
    <t>Metalltechnik - Metallbearbeitungstechnik 3)</t>
  </si>
  <si>
    <t>10.</t>
  </si>
  <si>
    <t>Blumenbinderin und -händlerin (Floristin)</t>
  </si>
  <si>
    <t>Maler und Anstreicher</t>
  </si>
  <si>
    <t>Summe "TOP-10"</t>
  </si>
  <si>
    <t>1) beinhaltet Lehrlinge im Einzelhandel in verschiedenen Schwerpunkten und Einzelhandelskaufmann (frühere Bezeichnung)</t>
  </si>
  <si>
    <t>2) beinhaltet Köchin &amp; Restaurantfachfrau (Anzahl: 555)</t>
  </si>
  <si>
    <t xml:space="preserve">3) beinhaltet Schlosser (frühere Bezeichnung) </t>
  </si>
  <si>
    <r>
      <t>Quelle:</t>
    </r>
    <r>
      <rPr>
        <sz val="9"/>
        <rFont val="Trebuchet MS"/>
        <family val="2"/>
      </rPr>
      <t xml:space="preserve"> LEHRLINGSSTATISTIK 2006, Wirtschaftskammern Österreichs</t>
    </r>
  </si>
  <si>
    <t>LEHRLINGSSTATISTIK, Stichtag 31.12.2005</t>
  </si>
  <si>
    <t>Die zehn häufigsten Lehrberufe 2005</t>
  </si>
  <si>
    <t xml:space="preserve">Friseurin und Perückenmacherin (Stylistin) </t>
  </si>
  <si>
    <t>Elektroinstallationstechnik 3)</t>
  </si>
  <si>
    <t>Maschinenbautechnik 4)</t>
  </si>
  <si>
    <t>Metalltechnik - Metallbearbeitungstechnik 5)</t>
  </si>
  <si>
    <t>2) beinhaltet Köchin &amp; Restaurantfachfrau (Anzahl: 1.292)</t>
  </si>
  <si>
    <t>3) beinhaltet Elektroinstallateur (frühere Bezeichnung)</t>
  </si>
  <si>
    <t>4) beinhaltet Betriebsschlosser und Maschinenschlosser (frühere Bezeichnung)</t>
  </si>
  <si>
    <t xml:space="preserve">5) beinhaltet Schlosser (frühere Bezeichnung) </t>
  </si>
  <si>
    <r>
      <t>Quelle:</t>
    </r>
    <r>
      <rPr>
        <sz val="9"/>
        <rFont val="Trebuchet MS"/>
        <family val="2"/>
      </rPr>
      <t xml:space="preserve"> LEHRLINGSSTATISTIK 2005, Wirtschaftskammern Österreichs</t>
    </r>
  </si>
  <si>
    <t>Kraftfahrzeugtechnik 2)</t>
  </si>
  <si>
    <t>Köchin/Restaurantfachfrau</t>
  </si>
  <si>
    <t>Pharmaz.-kaufmännische Assistenz</t>
  </si>
  <si>
    <t xml:space="preserve">Blumenbinderin und -händlerin (Floristin) </t>
  </si>
  <si>
    <t>Konditorin (Zuckerbäckerin)</t>
  </si>
  <si>
    <t>2) inklusive Kraftfahrzeugmechaniker (frühere Bezeichnung)</t>
  </si>
  <si>
    <t>3) inklusive Elektroinstallateur (frühere Bezeichnung)</t>
  </si>
  <si>
    <t>4) inklusive Betriebsschlosser und Maschinenschlosser (frühere Bezeichnung)</t>
  </si>
  <si>
    <t xml:space="preserve">5) inklusive Schlosser (frühere Bezeichnung) </t>
  </si>
  <si>
    <t>Kraftfahrzeugtechniker 2)</t>
  </si>
  <si>
    <t>Tischler</t>
  </si>
  <si>
    <t>Schlosser</t>
  </si>
  <si>
    <t>1) beinhaltet Lehrlinge im Einzelhandel in diversen Branchen und Einzelhandelskaufmann (frühere Bezeichnung)</t>
  </si>
  <si>
    <t xml:space="preserve">Friseurin und Perückenmacherin
(Stylistin) </t>
  </si>
  <si>
    <t xml:space="preserve">Blumenbinderin und -händlerin 
(Floristin) </t>
  </si>
  <si>
    <t>Grosshandelskauffrau</t>
  </si>
  <si>
    <t>Mädchen insgesamt</t>
  </si>
  <si>
    <t>Burschen insgesamt</t>
  </si>
  <si>
    <t>LEHRLINGSSTATISTIK, Stichtag 31.12.2007</t>
  </si>
  <si>
    <t>Die zehn häufigsten Lehrberufe 2007</t>
  </si>
  <si>
    <t>Friseurin und Perückenmacherin (Stylistin)</t>
  </si>
  <si>
    <t>2) beinhaltet Köchin &amp; Restaurantfachfrau (Anzahl: 233)</t>
  </si>
  <si>
    <r>
      <t>Quelle:</t>
    </r>
    <r>
      <rPr>
        <sz val="9"/>
        <rFont val="Trebuchet MS"/>
        <family val="2"/>
      </rPr>
      <t xml:space="preserve"> LEHRLINGSSTATISTIK 2007, Wirtschaftskammern Österreichs</t>
    </r>
  </si>
  <si>
    <t>LEHRLINGSSTATISTIK, Stichtag 31.12.2008</t>
  </si>
  <si>
    <t>Die zehn häufigsten Lehrberufe 2008</t>
  </si>
  <si>
    <t>Metalltechnik - Metallbearbeitungstechnik</t>
  </si>
  <si>
    <t>2) beinhaltet Köchin &amp; Restaurantfachfrau (Anzahl: 23)</t>
  </si>
  <si>
    <r>
      <rPr>
        <b/>
        <sz val="9"/>
        <rFont val="Trebuchet MS"/>
        <family val="2"/>
      </rPr>
      <t>Quelle:</t>
    </r>
    <r>
      <rPr>
        <sz val="9"/>
        <rFont val="Trebuchet MS"/>
        <family val="2"/>
      </rPr>
      <t xml:space="preserve"> LEHRLINGSSTATISTIK 2008, Wirtschaftskammern Österreichs</t>
    </r>
  </si>
  <si>
    <t>Gastronomiefachfrau 4)</t>
  </si>
  <si>
    <t>Installations- und Gebäudetechnik 3)</t>
  </si>
  <si>
    <t>LEHRLINGSSTATISTIK, Stichtag 31.12.2009</t>
  </si>
  <si>
    <t>Die zehn häufigsten Lehrberufe 2009</t>
  </si>
  <si>
    <t>2) beinhaltet Kraftfahrzeugelektrik und den Modullehrberuf Kraftfahrzeugtechnik</t>
  </si>
  <si>
    <t>3) beinhaltet Sanitär- und Klimatechniker (alle Schwerpunkte) und den Modullehrberuf Installations- und Gebäudetechnik</t>
  </si>
  <si>
    <t>4) beinhaltet Köchin &amp; Restaurantfachfrau</t>
  </si>
  <si>
    <t>Quelle: LEHRLINGSSTATISTIK 2009, Wirtschaftskammern Österreichs</t>
  </si>
  <si>
    <t>LEHRLINGSSTATISTIK, Stichtag 31.12.2010</t>
  </si>
  <si>
    <t>Elektrotechnik 2)</t>
  </si>
  <si>
    <t>Kraftfahrzeugtechnik 3)</t>
  </si>
  <si>
    <t>Installations- und Gebäudetechnik 4)</t>
  </si>
  <si>
    <t>Gastronomiefachfrau 5)</t>
  </si>
  <si>
    <t>3) beinhaltet Kraftfahrzeugelektrik und den Modullehrberuf Kraftfahrzeugtechnik</t>
  </si>
  <si>
    <t>4) beinhaltet Sanitär- und Klimatechniker (alle Schwerpunkte) und den Modullehrberuf Installations- und Gebäudetechnik</t>
  </si>
  <si>
    <t>5) beinhaltet Köchin &amp; Restaurantfachfrau</t>
  </si>
  <si>
    <r>
      <rPr>
        <b/>
        <sz val="9"/>
        <rFont val="Trebuchet MS"/>
        <family val="2"/>
      </rPr>
      <t>Quelle:</t>
    </r>
    <r>
      <rPr>
        <sz val="9"/>
        <rFont val="Trebuchet MS"/>
        <family val="2"/>
      </rPr>
      <t xml:space="preserve"> LEHRLINGSSTATISTIK 2010, Wirtschaftskammern Österreichs</t>
    </r>
  </si>
  <si>
    <t>Die zehn häufigsten Lehrberufe 2010</t>
  </si>
  <si>
    <t>LEHRLINGSSTATISTIK, Stichtag 31.12.2011</t>
  </si>
  <si>
    <t>Die zehn häufigsten Lehrberufe</t>
  </si>
  <si>
    <r>
      <t xml:space="preserve">Einzelhandel </t>
    </r>
    <r>
      <rPr>
        <vertAlign val="superscript"/>
        <sz val="10"/>
        <rFont val="Trebuchet MS"/>
        <family val="2"/>
      </rPr>
      <t>1)</t>
    </r>
  </si>
  <si>
    <r>
      <t>Metalltechnik</t>
    </r>
    <r>
      <rPr>
        <vertAlign val="superscript"/>
        <sz val="10"/>
        <rFont val="Trebuchet MS"/>
        <family val="2"/>
      </rPr>
      <t xml:space="preserve"> 2)</t>
    </r>
  </si>
  <si>
    <r>
      <t>Elektrotechnik</t>
    </r>
    <r>
      <rPr>
        <vertAlign val="superscript"/>
        <sz val="10"/>
        <rFont val="Trebuchet MS"/>
        <family val="2"/>
      </rPr>
      <t xml:space="preserve"> 2)</t>
    </r>
  </si>
  <si>
    <r>
      <t xml:space="preserve">Kraftfahrzeugtechnik </t>
    </r>
    <r>
      <rPr>
        <vertAlign val="superscript"/>
        <sz val="10"/>
        <rFont val="Trebuchet MS"/>
        <family val="2"/>
      </rPr>
      <t>2)</t>
    </r>
  </si>
  <si>
    <r>
      <t xml:space="preserve">Installations- und Gebäudetechnik </t>
    </r>
    <r>
      <rPr>
        <vertAlign val="superscript"/>
        <sz val="10"/>
        <rFont val="Trebuchet MS"/>
        <family val="2"/>
      </rPr>
      <t>2)</t>
    </r>
  </si>
  <si>
    <r>
      <t xml:space="preserve">Gastronomiefachfrau </t>
    </r>
    <r>
      <rPr>
        <vertAlign val="superscript"/>
        <sz val="10"/>
        <rFont val="Trebuchet MS"/>
        <family val="2"/>
      </rPr>
      <t>3)</t>
    </r>
  </si>
  <si>
    <r>
      <t xml:space="preserve">Tischlerei </t>
    </r>
    <r>
      <rPr>
        <vertAlign val="superscript"/>
        <sz val="10"/>
        <rFont val="Trebuchet MS"/>
        <family val="2"/>
      </rPr>
      <t>4)</t>
    </r>
  </si>
  <si>
    <r>
      <t xml:space="preserve">Metalltechnik </t>
    </r>
    <r>
      <rPr>
        <vertAlign val="superscript"/>
        <sz val="10"/>
        <rFont val="Trebuchet MS"/>
        <family val="2"/>
      </rPr>
      <t>2)</t>
    </r>
  </si>
  <si>
    <t>Zimmerei</t>
  </si>
  <si>
    <t xml:space="preserve">1) Einzelhandel mit allen Schwerpunkten </t>
  </si>
  <si>
    <t>2) Modullehrberuf inklusive Vorgängerlehrberufe</t>
  </si>
  <si>
    <t>3) beinhaltet Köchin &amp; Restaurantfachfrau</t>
  </si>
  <si>
    <t>4) Tischlerei inklusive Tischlereitechnik mit allen Schwerpunkten</t>
  </si>
  <si>
    <r>
      <rPr>
        <b/>
        <sz val="9"/>
        <rFont val="Trebuchet MS"/>
        <family val="2"/>
      </rPr>
      <t>Quelle:</t>
    </r>
    <r>
      <rPr>
        <sz val="9"/>
        <rFont val="Trebuchet MS"/>
        <family val="2"/>
      </rPr>
      <t xml:space="preserve"> LEHRLINGSSTATISTIK 2011, Wirtschaftskammern Österreichs</t>
    </r>
  </si>
  <si>
    <t>LEHRLINGSSTATISTIK, Stichtag 31.12.2012</t>
  </si>
  <si>
    <t>Lehrlinge</t>
  </si>
  <si>
    <t xml:space="preserve">Gastronomiefachfrau </t>
  </si>
  <si>
    <r>
      <t xml:space="preserve">Tischlerei </t>
    </r>
    <r>
      <rPr>
        <vertAlign val="superscript"/>
        <sz val="10"/>
        <rFont val="Trebuchet MS"/>
        <family val="2"/>
      </rPr>
      <t>3)</t>
    </r>
  </si>
  <si>
    <r>
      <t>Maler und Beschichtungstechniker</t>
    </r>
    <r>
      <rPr>
        <vertAlign val="superscript"/>
        <sz val="10"/>
        <rFont val="Trebuchet MS"/>
        <family val="2"/>
      </rPr>
      <t>4)</t>
    </r>
  </si>
  <si>
    <t>Großhandelskauffrau</t>
  </si>
  <si>
    <t>Mechatronik</t>
  </si>
  <si>
    <t>3) Tischlerei inklusive Tischlereitechnik mit allen Schwerpunkten</t>
  </si>
  <si>
    <t>4) Maler und Beschichtungstechniker mit allen Schwerpunkten (inklusive Vorgängerlehrberuf Maler und Anstreicher)</t>
  </si>
  <si>
    <r>
      <rPr>
        <b/>
        <sz val="9"/>
        <rFont val="Trebuchet MS"/>
        <family val="2"/>
      </rPr>
      <t>Quelle:</t>
    </r>
    <r>
      <rPr>
        <sz val="9"/>
        <rFont val="Trebuchet MS"/>
        <family val="2"/>
      </rPr>
      <t xml:space="preserve"> LEHRLINGSSTATISTIK 2012, Wirtschaftskammern Österreichs</t>
    </r>
  </si>
  <si>
    <t>LEHRLINGSSTATISTIK, Stichtag 31.12.2013</t>
  </si>
  <si>
    <t>Gastronomiefachfrau</t>
  </si>
  <si>
    <r>
      <rPr>
        <b/>
        <sz val="9"/>
        <rFont val="Trebuchet MS"/>
        <family val="2"/>
      </rPr>
      <t>Quelle:</t>
    </r>
    <r>
      <rPr>
        <sz val="9"/>
        <rFont val="Trebuchet MS"/>
        <family val="2"/>
      </rPr>
      <t xml:space="preserve"> LEHRLINGSSTATISTIK 2013, Wirtschaftskammern Österreichs</t>
    </r>
  </si>
  <si>
    <r>
      <rPr>
        <b/>
        <sz val="9"/>
        <rFont val="Trebuchet MS"/>
        <family val="2"/>
      </rPr>
      <t>Quelle:</t>
    </r>
    <r>
      <rPr>
        <sz val="9"/>
        <rFont val="Trebuchet MS"/>
        <family val="2"/>
      </rPr>
      <t xml:space="preserve"> LEHRLINGSSTATISTIK 2004, Wirtschaftskammern Österreichs</t>
    </r>
  </si>
  <si>
    <t>LEHRLINGSSTATISTIK, Stichtag 31.12.2004</t>
  </si>
  <si>
    <r>
      <rPr>
        <b/>
        <sz val="9"/>
        <rFont val="Trebuchet MS"/>
        <family val="2"/>
      </rPr>
      <t>Quelle:</t>
    </r>
    <r>
      <rPr>
        <sz val="9"/>
        <rFont val="Trebuchet MS"/>
        <family val="2"/>
      </rPr>
      <t xml:space="preserve"> LEHRLINGSSTATISTIK 2003, Wirtschaftskammern Österreichs</t>
    </r>
  </si>
  <si>
    <t>LEHRLINGSSTATISTIK, Stichtag 31.12.2003</t>
  </si>
  <si>
    <r>
      <rPr>
        <b/>
        <sz val="9"/>
        <rFont val="Trebuchet MS"/>
        <family val="2"/>
      </rPr>
      <t>Quelle:</t>
    </r>
    <r>
      <rPr>
        <sz val="9"/>
        <rFont val="Trebuchet MS"/>
        <family val="2"/>
      </rPr>
      <t xml:space="preserve"> LEHRLINGSSTATISTIK 2002, Wirtschaftskammern Österreichs</t>
    </r>
  </si>
  <si>
    <t>LEHRLINGSSTATISTIK, Stichtag 31.12.2002</t>
  </si>
  <si>
    <t>2) beinhaltet den Modullehrberuf Elektrotechnik und die Lehrberufe Prozessleittechnik, Anlagenelektrik, Elektroanlagentechnik, Elektrobetriebstechnik, 
    Elektroenergietechnik und Elektroinstallationstechnik.</t>
  </si>
  <si>
    <t>Auswahl_Jahr</t>
  </si>
  <si>
    <t>Zeilenbeschriftungen</t>
  </si>
  <si>
    <t>Auswahl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</si>
  <si>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</si>
  <si>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</si>
  <si>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</si>
  <si>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</si>
  <si>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</si>
  <si>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</si>
  <si>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</si>
  <si>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</si>
  <si>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</si>
  <si>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</si>
  <si>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</si>
  <si>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</si>
  <si>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Einzelhandel 1)</t>
  </si>
  <si>
    <t>Sanitär-u.Klima.-Gas-Wasserinst./-Heizungsinst.</t>
  </si>
  <si>
    <t>LEHRLINGSSTATISTIK, Stichtag 31.12.2014</t>
  </si>
  <si>
    <t>Metalltechnik 2)</t>
  </si>
  <si>
    <t>Installations- und Gebäudetechnik 2)</t>
  </si>
  <si>
    <t>Tischlerei 3)</t>
  </si>
  <si>
    <t>Karosseriebautechnik</t>
  </si>
  <si>
    <t>Lehrlinge insgesamt</t>
  </si>
  <si>
    <t>Quelle: LEHRLINGSSTATISTIK 2014, Wirtschaftskammern Österreichs</t>
  </si>
  <si>
    <t>2014</t>
  </si>
  <si>
    <t>2015</t>
  </si>
  <si>
    <t>LEHRLINGSSTATISTIK, Stichtag 31.12.2015</t>
  </si>
  <si>
    <t xml:space="preserve">Installations- und Gebäudetechnik </t>
  </si>
  <si>
    <r>
      <t xml:space="preserve">Mechatronik </t>
    </r>
    <r>
      <rPr>
        <vertAlign val="superscript"/>
        <sz val="10"/>
        <rFont val="Trebuchet MS"/>
        <family val="2"/>
      </rPr>
      <t>2)</t>
    </r>
  </si>
  <si>
    <r>
      <t xml:space="preserve">Informationstechnologie </t>
    </r>
    <r>
      <rPr>
        <vertAlign val="superscript"/>
        <sz val="10"/>
        <rFont val="Trebuchet MS"/>
        <family val="2"/>
      </rPr>
      <t>4)</t>
    </r>
  </si>
  <si>
    <t>4) Informationstechnologie mit allen Schwerpunkten</t>
  </si>
  <si>
    <r>
      <rPr>
        <b/>
        <sz val="9"/>
        <rFont val="Trebuchet MS"/>
        <family val="2"/>
      </rPr>
      <t>Quelle:</t>
    </r>
    <r>
      <rPr>
        <sz val="9"/>
        <rFont val="Trebuchet MS"/>
        <family val="2"/>
      </rPr>
      <t xml:space="preserve"> LEHRLINGSSTATISTIK 2015, Wirtschaftskammern Österreichs</t>
    </r>
  </si>
  <si>
    <t>LEHRLINGSSTATISTIK, Stichtag 31.12.2016</t>
  </si>
  <si>
    <r>
      <t>Elektrotechnik</t>
    </r>
    <r>
      <rPr>
        <vertAlign val="superscript"/>
        <sz val="10"/>
        <rFont val="Trebuchet MS"/>
        <family val="2"/>
      </rPr>
      <t xml:space="preserve"> </t>
    </r>
  </si>
  <si>
    <t>Konditorin</t>
  </si>
  <si>
    <r>
      <rPr>
        <b/>
        <sz val="9"/>
        <rFont val="Trebuchet MS"/>
        <family val="2"/>
      </rPr>
      <t>Quelle:</t>
    </r>
    <r>
      <rPr>
        <sz val="9"/>
        <rFont val="Trebuchet MS"/>
        <family val="2"/>
      </rPr>
      <t xml:space="preserve"> LEHRLINGSSTATISTIK 2016, Wirtschaftskammern Österreichs</t>
    </r>
  </si>
  <si>
    <t>2016</t>
  </si>
  <si>
    <t>2017</t>
  </si>
  <si>
    <t>LEHRLINGSSTATISTIK, Stichtag 31.12.2017</t>
  </si>
  <si>
    <r>
      <t xml:space="preserve">Zimmerei </t>
    </r>
    <r>
      <rPr>
        <vertAlign val="superscript"/>
        <sz val="10"/>
        <rFont val="Trebuchet MS"/>
        <family val="2"/>
      </rPr>
      <t>4)</t>
    </r>
  </si>
  <si>
    <t>4) Zimmerei und Zimmereitechnik-AV</t>
  </si>
  <si>
    <r>
      <rPr>
        <b/>
        <sz val="9"/>
        <rFont val="Trebuchet MS"/>
        <family val="2"/>
      </rPr>
      <t>Quelle:</t>
    </r>
    <r>
      <rPr>
        <sz val="9"/>
        <rFont val="Trebuchet MS"/>
        <family val="2"/>
      </rPr>
      <t xml:space="preserve"> LEHRLINGSSTATISTIK 2017, Wirtschaftskammern Österreichs</t>
    </r>
  </si>
  <si>
    <t>LEHRLINGSSTATISTIK, Stichtag 31.12.2018</t>
  </si>
  <si>
    <r>
      <rPr>
        <b/>
        <sz val="9"/>
        <rFont val="Trebuchet MS"/>
        <family val="2"/>
      </rPr>
      <t>Quelle:</t>
    </r>
    <r>
      <rPr>
        <sz val="9"/>
        <rFont val="Trebuchet MS"/>
        <family val="2"/>
      </rPr>
      <t xml:space="preserve"> LEHRLINGSSTATISTIK 2018, Wirtschaftskammern Österreichs</t>
    </r>
  </si>
  <si>
    <t>LEHRLINGSSTATISTIK, Stichtag 31.12.2019</t>
  </si>
  <si>
    <t>Metalltechnik</t>
  </si>
  <si>
    <t xml:space="preserve">1) Lehrberuf mit allen Schwerpunkten </t>
  </si>
  <si>
    <r>
      <rPr>
        <b/>
        <sz val="9"/>
        <rFont val="Trebuchet MS"/>
        <family val="2"/>
      </rPr>
      <t>Quelle:</t>
    </r>
    <r>
      <rPr>
        <sz val="9"/>
        <rFont val="Trebuchet MS"/>
        <family val="2"/>
      </rPr>
      <t xml:space="preserve"> LEHRLINGSSTATISTIK 2019, Wirtschaftskammern Österreichs</t>
    </r>
  </si>
  <si>
    <r>
      <t xml:space="preserve">Friseurin (Stylistin) </t>
    </r>
    <r>
      <rPr>
        <vertAlign val="superscript"/>
        <sz val="10"/>
        <rFont val="Trebuchet MS"/>
        <family val="2"/>
      </rPr>
      <t>4)</t>
    </r>
  </si>
  <si>
    <t>4) Lehrberuf inklusive Vorgängerlehrberufe</t>
  </si>
  <si>
    <t>5) Zimmerei und Zimmereitechnik</t>
  </si>
  <si>
    <r>
      <t xml:space="preserve">Zimmerei </t>
    </r>
    <r>
      <rPr>
        <vertAlign val="superscript"/>
        <sz val="10"/>
        <rFont val="Trebuchet MS"/>
        <family val="2"/>
      </rPr>
      <t>5)</t>
    </r>
  </si>
  <si>
    <t>LEHRLINGSSTATISTIK, Stichtag 31.12.2020</t>
  </si>
  <si>
    <r>
      <rPr>
        <b/>
        <sz val="9"/>
        <rFont val="Trebuchet MS"/>
        <family val="2"/>
      </rPr>
      <t>Quelle:</t>
    </r>
    <r>
      <rPr>
        <sz val="9"/>
        <rFont val="Trebuchet MS"/>
        <family val="2"/>
      </rPr>
      <t xml:space="preserve"> LEHRLINGSSTATISTIK 2020, Wirtschaftskammern Österreichs</t>
    </r>
  </si>
  <si>
    <t>6) Hochbau (inkl. Vorgängerlehrberufe) und Hochbauspezialist (mit allen SP)</t>
  </si>
  <si>
    <r>
      <t xml:space="preserve">Hochbau </t>
    </r>
    <r>
      <rPr>
        <vertAlign val="superscript"/>
        <sz val="10"/>
        <rFont val="Trebuchet MS"/>
        <family val="2"/>
      </rPr>
      <t>6)</t>
    </r>
  </si>
  <si>
    <t>LEHRLINGSSTATISTIK, Stichtag 31.12.2021</t>
  </si>
  <si>
    <r>
      <t xml:space="preserve">Konditorei (Zuckerbäckerei) </t>
    </r>
    <r>
      <rPr>
        <vertAlign val="superscript"/>
        <sz val="10"/>
        <rFont val="Trebuchet MS"/>
        <family val="2"/>
      </rPr>
      <t>1)</t>
    </r>
  </si>
  <si>
    <r>
      <rPr>
        <b/>
        <sz val="9"/>
        <rFont val="Trebuchet MS"/>
        <family val="2"/>
      </rPr>
      <t>Quelle:</t>
    </r>
    <r>
      <rPr>
        <sz val="9"/>
        <rFont val="Trebuchet MS"/>
        <family val="2"/>
      </rPr>
      <t xml:space="preserve"> LEHRLINGSSTATISTIK 2021, Wirtschaftskammern Österreichs</t>
    </r>
  </si>
  <si>
    <t>LEHRLINGSSTATISTIK, Stichtag 31.12.2022</t>
  </si>
  <si>
    <t xml:space="preserve">Elektrotechnik </t>
  </si>
  <si>
    <t>Metalltechnik 1)</t>
  </si>
  <si>
    <t>Friseurin (Stylistin) 4)</t>
  </si>
  <si>
    <t>Mechatronik 2)</t>
  </si>
  <si>
    <t>Konditorei (Zuckerbäckerei) 1)</t>
  </si>
  <si>
    <t>Hochbau 6)</t>
  </si>
  <si>
    <t>Zimmerei 5)</t>
  </si>
  <si>
    <t>3) Tischlerei inklusive Tischlereitechnik mit allen SP und Vorgängerlehrberufe</t>
  </si>
  <si>
    <r>
      <rPr>
        <b/>
        <sz val="9"/>
        <rFont val="Trebuchet MS"/>
        <family val="2"/>
      </rPr>
      <t>Quelle:</t>
    </r>
    <r>
      <rPr>
        <sz val="9"/>
        <rFont val="Trebuchet MS"/>
        <family val="2"/>
      </rPr>
      <t xml:space="preserve"> LEHRLINGSSTATISTIK 2022, Wirtschaftskammern Österreichs</t>
    </r>
  </si>
  <si>
    <t>LEHRLINGSSTATISTIK, Stichtag 31.12.2023</t>
  </si>
  <si>
    <t>Informationstechnologie</t>
  </si>
  <si>
    <r>
      <rPr>
        <b/>
        <sz val="9"/>
        <rFont val="Trebuchet MS"/>
        <family val="2"/>
      </rPr>
      <t>Quelle:</t>
    </r>
    <r>
      <rPr>
        <sz val="9"/>
        <rFont val="Trebuchet MS"/>
        <family val="2"/>
      </rPr>
      <t xml:space="preserve"> LEHRLINGSSTATISTIK 2023, Wirtschaftskammern Österreichs</t>
    </r>
  </si>
  <si>
    <t>Aufgrund der geringen Fallzahl erfolgt diese Auswertung nur für Mädchen und Burschen. Personen mit anderen Geschlechtseinträgen als weiblich oder männlich sind daher nicht erfasst.</t>
  </si>
  <si>
    <t>LEHRLINGSSTATISTIK, Stichtag 31.12.2024</t>
  </si>
  <si>
    <t>Friseurin (Stylistin)</t>
  </si>
  <si>
    <t>Informationstechnologie 1)</t>
  </si>
  <si>
    <t>Zimmerei 4)</t>
  </si>
  <si>
    <t>4) Zimmerei und Zimmereitechnik</t>
  </si>
  <si>
    <r>
      <rPr>
        <b/>
        <sz val="9"/>
        <rFont val="Trebuchet MS"/>
        <family val="2"/>
      </rPr>
      <t>Quelle:</t>
    </r>
    <r>
      <rPr>
        <sz val="9"/>
        <rFont val="Trebuchet MS"/>
        <family val="2"/>
      </rPr>
      <t xml:space="preserve"> LEHRLINGSSTATISTIK 2024, Wirtschaftskammern Österreichs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</si>
</sst>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??0.0"/>
    <numFmt numFmtId="165" formatCode="#0"/>
    <numFmt numFmtId="166" formatCode="??,000"/>
    <numFmt numFmtId="167" formatCode="?#,##0"/>
    <numFmt numFmtId="168" formatCode="?,000"/>
    <numFmt numFmtId="169" formatCode="_-* #,##0.00\ &quot;€&quot;_-;\-* #,##0.00\ &quot;€&quot;_-;_-* &quot;-&quot;??\ &quot;€&quot;_-;_-@_-"/>
    <numFmt numFmtId="170" formatCode="#,###"/>
  </numFmts>
  <fonts count="32">
    <font>
      <sz val="10"/>
      <name val="Arial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0"/>
      <name val="Optima"/>
    </font>
    <font>
      <sz val="8"/>
      <name val="Arial"/>
      <family val="2"/>
    </font>
    <font>
      <b/>
      <sz val="12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10"/>
      <name val="Trebuchet MS"/>
      <family val="2"/>
    </font>
    <font>
      <b/>
      <sz val="7"/>
      <name val="Trebuchet MS"/>
      <family val="2"/>
    </font>
    <font>
      <sz val="9"/>
      <name val="Trebuchet MS"/>
      <family val="2"/>
    </font>
    <font>
      <i/>
      <sz val="9"/>
      <name val="Trebuchet MS"/>
      <family val="2"/>
    </font>
    <font>
      <b/>
      <sz val="9"/>
      <name val="Trebuchet MS"/>
      <family val="2"/>
    </font>
    <font>
      <sz val="10"/>
      <name val="Arial"/>
      <family val="2"/>
    </font>
    <font>
      <vertAlign val="superscript"/>
      <sz val="1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9"/>
      <color rgb="FFFF0000"/>
      <name val="Trebuchet MS"/>
      <family val="2"/>
    </font>
    <font>
      <sz val="10"/>
      <color theme="1"/>
      <name val="Arial"/>
      <family val="2"/>
    </font>
    <font>
      <b/>
      <sz val="12"/>
      <color theme="1" tint="0.34998626667073579"/>
      <name val="Trebuchet MS"/>
      <family val="2"/>
    </font>
    <font>
      <sz val="10"/>
      <color theme="1" tint="0.34998626667073579"/>
      <name val="Arial"/>
      <family val="2"/>
    </font>
    <font>
      <sz val="10"/>
      <color theme="1" tint="0.34998626667073579"/>
      <name val="Trebuchet MS"/>
      <family val="2"/>
    </font>
    <font>
      <sz val="9"/>
      <color theme="1" tint="0.34998626667073579"/>
      <name val="Trebuchet MS"/>
      <family val="2"/>
    </font>
    <font>
      <u/>
      <sz val="10"/>
      <color indexed="12"/>
      <name val="Arial"/>
      <family val="2"/>
    </font>
    <font>
      <b/>
      <sz val="10"/>
      <color theme="1"/>
      <name val="Trebuchet MS"/>
      <family val="2"/>
    </font>
    <font>
      <b/>
      <sz val="10"/>
      <color rgb="FFFF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E20613"/>
      </bottom>
      <diagonal/>
    </border>
    <border>
      <left/>
      <right/>
      <top style="thin">
        <color rgb="FFE20613"/>
      </top>
      <bottom style="thin">
        <color rgb="FFE20613"/>
      </bottom>
      <diagonal/>
    </border>
    <border>
      <left/>
      <right/>
      <top/>
      <bottom style="thin">
        <color theme="4" tint="0.39997558519241921"/>
      </bottom>
      <diagonal/>
    </border>
  </borders>
  <cellStyleXfs count="17">
    <xf numFmtId="0" fontId="0" fillId="0" borderId="0"/>
    <xf numFmtId="43" fontId="19" fillId="0" borderId="0" applyFont="0" applyFill="0" applyBorder="0" applyAlignment="0" applyProtection="0"/>
    <xf numFmtId="0" fontId="19" fillId="0" borderId="0"/>
    <xf numFmtId="0" fontId="21" fillId="0" borderId="0"/>
    <xf numFmtId="0" fontId="9" fillId="0" borderId="0"/>
    <xf numFmtId="16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5">
    <xf numFmtId="0" fontId="0" fillId="0" borderId="0" xfId="0"/>
    <xf numFmtId="0" fontId="11" fillId="0" borderId="0" xfId="0" applyFont="1" applyFill="1" applyAlignment="1"/>
    <xf numFmtId="0" fontId="0" fillId="0" borderId="0" xfId="0" applyFill="1" applyAlignment="1"/>
    <xf numFmtId="0" fontId="12" fillId="0" borderId="0" xfId="0" applyFont="1"/>
    <xf numFmtId="0" fontId="12" fillId="0" borderId="0" xfId="0" applyFont="1" applyBorder="1" applyAlignment="1">
      <alignment vertical="center" wrapText="1"/>
    </xf>
    <xf numFmtId="164" fontId="12" fillId="0" borderId="0" xfId="0" applyNumberFormat="1" applyFont="1" applyBorder="1" applyAlignment="1">
      <alignment horizontal="center" vertical="center"/>
    </xf>
    <xf numFmtId="0" fontId="11" fillId="2" borderId="0" xfId="4" applyFont="1" applyFill="1" applyBorder="1" applyAlignment="1">
      <alignment horizontal="centerContinuous"/>
    </xf>
    <xf numFmtId="0" fontId="11" fillId="0" borderId="0" xfId="4" applyFont="1" applyFill="1" applyBorder="1" applyAlignment="1">
      <alignment horizontal="centerContinuous"/>
    </xf>
    <xf numFmtId="0" fontId="11" fillId="0" borderId="0" xfId="4" applyFont="1" applyBorder="1"/>
    <xf numFmtId="0" fontId="11" fillId="0" borderId="0" xfId="4" applyFont="1" applyBorder="1" applyAlignment="1">
      <alignment horizontal="centerContinuous"/>
    </xf>
    <xf numFmtId="0" fontId="11" fillId="0" borderId="1" xfId="4" applyFont="1" applyBorder="1" applyAlignment="1">
      <alignment horizontal="centerContinuous"/>
    </xf>
    <xf numFmtId="0" fontId="13" fillId="0" borderId="1" xfId="4" applyFont="1" applyBorder="1" applyAlignment="1">
      <alignment horizontal="center"/>
    </xf>
    <xf numFmtId="0" fontId="14" fillId="0" borderId="0" xfId="4" applyFont="1" applyBorder="1" applyAlignment="1">
      <alignment horizontal="centerContinuous"/>
    </xf>
    <xf numFmtId="0" fontId="11" fillId="0" borderId="1" xfId="4" applyFont="1" applyBorder="1" applyAlignment="1">
      <alignment horizontal="center"/>
    </xf>
    <xf numFmtId="0" fontId="14" fillId="0" borderId="2" xfId="4" applyFont="1" applyBorder="1" applyAlignment="1">
      <alignment vertical="center"/>
    </xf>
    <xf numFmtId="0" fontId="14" fillId="0" borderId="2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 wrapText="1"/>
    </xf>
    <xf numFmtId="0" fontId="14" fillId="0" borderId="0" xfId="4" applyFont="1" applyBorder="1" applyAlignment="1">
      <alignment horizontal="center" vertical="center" wrapText="1"/>
    </xf>
    <xf numFmtId="165" fontId="14" fillId="0" borderId="0" xfId="4" applyNumberFormat="1" applyFont="1" applyBorder="1" applyAlignment="1">
      <alignment horizontal="right" vertical="center"/>
    </xf>
    <xf numFmtId="0" fontId="12" fillId="0" borderId="0" xfId="4" applyFont="1" applyBorder="1" applyAlignment="1">
      <alignment vertical="center"/>
    </xf>
    <xf numFmtId="166" fontId="12" fillId="0" borderId="0" xfId="4" applyNumberFormat="1" applyFont="1" applyBorder="1" applyAlignment="1">
      <alignment horizontal="center" vertical="center"/>
    </xf>
    <xf numFmtId="164" fontId="12" fillId="0" borderId="0" xfId="4" applyNumberFormat="1" applyFont="1" applyBorder="1" applyAlignment="1">
      <alignment horizontal="center" vertical="center"/>
    </xf>
    <xf numFmtId="167" fontId="12" fillId="0" borderId="0" xfId="4" applyNumberFormat="1" applyFont="1" applyBorder="1" applyAlignment="1">
      <alignment horizontal="center" vertical="center"/>
    </xf>
    <xf numFmtId="165" fontId="14" fillId="0" borderId="0" xfId="4" applyNumberFormat="1" applyFont="1" applyBorder="1" applyAlignment="1">
      <alignment horizontal="right" vertical="center" wrapText="1"/>
    </xf>
    <xf numFmtId="0" fontId="12" fillId="0" borderId="0" xfId="4" applyFont="1" applyBorder="1" applyAlignment="1">
      <alignment vertical="center" wrapText="1"/>
    </xf>
    <xf numFmtId="164" fontId="12" fillId="0" borderId="0" xfId="4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4" fillId="0" borderId="0" xfId="4" applyFont="1" applyBorder="1" applyAlignment="1">
      <alignment vertical="center"/>
    </xf>
    <xf numFmtId="168" fontId="14" fillId="0" borderId="0" xfId="4" applyNumberFormat="1" applyFont="1" applyBorder="1" applyAlignment="1">
      <alignment horizontal="center" vertical="center"/>
    </xf>
    <xf numFmtId="164" fontId="14" fillId="0" borderId="2" xfId="4" applyNumberFormat="1" applyFont="1" applyBorder="1" applyAlignment="1">
      <alignment horizontal="center" vertical="center"/>
    </xf>
    <xf numFmtId="164" fontId="14" fillId="0" borderId="0" xfId="4" applyNumberFormat="1" applyFont="1" applyBorder="1" applyAlignment="1">
      <alignment horizontal="center" vertical="center"/>
    </xf>
    <xf numFmtId="0" fontId="12" fillId="0" borderId="0" xfId="4" applyFont="1" applyBorder="1"/>
    <xf numFmtId="0" fontId="14" fillId="0" borderId="0" xfId="0" applyFont="1"/>
    <xf numFmtId="166" fontId="14" fillId="0" borderId="0" xfId="4" applyNumberFormat="1" applyFont="1" applyBorder="1" applyAlignment="1">
      <alignment horizontal="center" vertical="center"/>
    </xf>
    <xf numFmtId="0" fontId="12" fillId="0" borderId="1" xfId="4" applyFont="1" applyBorder="1"/>
    <xf numFmtId="0" fontId="14" fillId="0" borderId="1" xfId="4" applyFont="1" applyBorder="1" applyAlignment="1">
      <alignment vertical="center"/>
    </xf>
    <xf numFmtId="167" fontId="14" fillId="0" borderId="1" xfId="4" applyNumberFormat="1" applyFont="1" applyBorder="1" applyAlignment="1">
      <alignment horizontal="center" vertical="center"/>
    </xf>
    <xf numFmtId="0" fontId="14" fillId="0" borderId="1" xfId="4" applyFont="1" applyBorder="1"/>
    <xf numFmtId="3" fontId="14" fillId="0" borderId="1" xfId="4" applyNumberFormat="1" applyFont="1" applyBorder="1" applyAlignment="1">
      <alignment horizontal="center" vertical="center"/>
    </xf>
    <xf numFmtId="0" fontId="12" fillId="0" borderId="0" xfId="4" applyFont="1"/>
    <xf numFmtId="0" fontId="16" fillId="0" borderId="0" xfId="4" applyFont="1"/>
    <xf numFmtId="0" fontId="17" fillId="0" borderId="0" xfId="4" applyFont="1"/>
    <xf numFmtId="0" fontId="18" fillId="0" borderId="0" xfId="0" applyFont="1" applyAlignment="1">
      <alignment vertical="top"/>
    </xf>
    <xf numFmtId="0" fontId="22" fillId="0" borderId="0" xfId="0" applyFont="1"/>
    <xf numFmtId="166" fontId="12" fillId="0" borderId="0" xfId="4" applyNumberFormat="1" applyFont="1"/>
    <xf numFmtId="164" fontId="12" fillId="0" borderId="0" xfId="4" applyNumberFormat="1" applyFont="1"/>
    <xf numFmtId="164" fontId="12" fillId="0" borderId="0" xfId="0" applyNumberFormat="1" applyFont="1"/>
    <xf numFmtId="167" fontId="16" fillId="0" borderId="0" xfId="4" applyNumberFormat="1" applyFont="1"/>
    <xf numFmtId="0" fontId="16" fillId="0" borderId="0" xfId="0" applyFont="1" applyAlignment="1">
      <alignment vertical="top"/>
    </xf>
    <xf numFmtId="0" fontId="11" fillId="0" borderId="0" xfId="2" applyFont="1" applyFill="1" applyAlignment="1"/>
    <xf numFmtId="0" fontId="19" fillId="0" borderId="0" xfId="2" applyFill="1" applyAlignment="1"/>
    <xf numFmtId="0" fontId="12" fillId="0" borderId="0" xfId="2" applyFont="1"/>
    <xf numFmtId="0" fontId="12" fillId="0" borderId="0" xfId="2" applyFont="1" applyBorder="1" applyAlignment="1">
      <alignment vertical="center" wrapText="1"/>
    </xf>
    <xf numFmtId="164" fontId="12" fillId="0" borderId="0" xfId="2" applyNumberFormat="1" applyFont="1" applyBorder="1" applyAlignment="1">
      <alignment horizontal="center" vertical="center"/>
    </xf>
    <xf numFmtId="0" fontId="22" fillId="0" borderId="0" xfId="3" applyFont="1"/>
    <xf numFmtId="0" fontId="21" fillId="0" borderId="0" xfId="3"/>
    <xf numFmtId="0" fontId="12" fillId="0" borderId="0" xfId="2" applyFont="1" applyAlignment="1">
      <alignment wrapText="1"/>
    </xf>
    <xf numFmtId="0" fontId="22" fillId="0" borderId="0" xfId="2" applyFont="1"/>
    <xf numFmtId="0" fontId="14" fillId="0" borderId="0" xfId="2" applyFont="1"/>
    <xf numFmtId="164" fontId="12" fillId="0" borderId="0" xfId="2" applyNumberFormat="1" applyFont="1"/>
    <xf numFmtId="0" fontId="16" fillId="0" borderId="0" xfId="3" applyFont="1"/>
    <xf numFmtId="0" fontId="16" fillId="0" borderId="0" xfId="2" applyFont="1"/>
    <xf numFmtId="164" fontId="16" fillId="0" borderId="0" xfId="2" applyNumberFormat="1" applyFont="1"/>
    <xf numFmtId="0" fontId="16" fillId="0" borderId="0" xfId="2" applyFont="1" applyAlignment="1">
      <alignment vertical="top"/>
    </xf>
    <xf numFmtId="0" fontId="11" fillId="3" borderId="0" xfId="4" applyFont="1" applyFill="1" applyBorder="1" applyAlignment="1">
      <alignment horizontal="centerContinuous"/>
    </xf>
    <xf numFmtId="167" fontId="12" fillId="0" borderId="0" xfId="4" applyNumberFormat="1" applyFont="1"/>
    <xf numFmtId="0" fontId="23" fillId="0" borderId="0" xfId="4" applyFont="1"/>
    <xf numFmtId="0" fontId="12" fillId="0" borderId="2" xfId="4" applyFont="1" applyBorder="1" applyAlignment="1">
      <alignment vertical="center"/>
    </xf>
    <xf numFmtId="0" fontId="12" fillId="0" borderId="2" xfId="4" applyFont="1" applyBorder="1" applyAlignment="1">
      <alignment horizontal="center" vertical="center"/>
    </xf>
    <xf numFmtId="167" fontId="14" fillId="0" borderId="0" xfId="4" applyNumberFormat="1" applyFont="1" applyBorder="1" applyAlignment="1">
      <alignment horizontal="center" vertical="center"/>
    </xf>
    <xf numFmtId="0" fontId="14" fillId="0" borderId="0" xfId="4" applyFont="1" applyBorder="1"/>
    <xf numFmtId="3" fontId="14" fillId="0" borderId="0" xfId="4" applyNumberFormat="1" applyFont="1" applyBorder="1" applyAlignment="1">
      <alignment horizontal="center" vertical="center"/>
    </xf>
    <xf numFmtId="0" fontId="22" fillId="0" borderId="0" xfId="2" applyFont="1" applyFill="1"/>
    <xf numFmtId="0" fontId="19" fillId="0" borderId="0" xfId="2"/>
    <xf numFmtId="2" fontId="19" fillId="0" borderId="0" xfId="2" applyNumberFormat="1" applyAlignment="1">
      <alignment horizontal="left"/>
    </xf>
    <xf numFmtId="0" fontId="24" fillId="4" borderId="3" xfId="2" applyFont="1" applyFill="1" applyBorder="1"/>
    <xf numFmtId="0" fontId="25" fillId="0" borderId="0" xfId="2" applyFont="1" applyFill="1" applyAlignment="1">
      <alignment horizontal="left"/>
    </xf>
    <xf numFmtId="0" fontId="26" fillId="0" borderId="0" xfId="2" applyFont="1" applyFill="1" applyAlignment="1"/>
    <xf numFmtId="0" fontId="25" fillId="0" borderId="0" xfId="2" applyFont="1" applyFill="1" applyAlignment="1">
      <alignment horizontal="center"/>
    </xf>
    <xf numFmtId="0" fontId="27" fillId="0" borderId="0" xfId="2" applyFont="1"/>
    <xf numFmtId="0" fontId="25" fillId="0" borderId="0" xfId="4" applyFont="1" applyFill="1" applyBorder="1" applyAlignment="1">
      <alignment horizontal="centerContinuous"/>
    </xf>
    <xf numFmtId="0" fontId="25" fillId="0" borderId="0" xfId="4" applyFont="1" applyBorder="1"/>
    <xf numFmtId="0" fontId="25" fillId="0" borderId="0" xfId="4" applyFont="1" applyBorder="1" applyAlignment="1">
      <alignment horizontal="centerContinuous"/>
    </xf>
    <xf numFmtId="0" fontId="27" fillId="0" borderId="0" xfId="4" applyFont="1"/>
    <xf numFmtId="0" fontId="28" fillId="0" borderId="0" xfId="2" applyFont="1" applyAlignment="1">
      <alignment vertical="top"/>
    </xf>
    <xf numFmtId="0" fontId="12" fillId="0" borderId="0" xfId="2" applyFont="1" applyAlignment="1">
      <alignment vertical="center" wrapText="1"/>
    </xf>
    <xf numFmtId="0" fontId="0" fillId="0" borderId="0" xfId="0" pivotButton="1"/>
    <xf numFmtId="2" fontId="0" fillId="0" borderId="0" xfId="0" applyNumberFormat="1" applyAlignment="1">
      <alignment horizontal="left"/>
    </xf>
    <xf numFmtId="0" fontId="22" fillId="0" borderId="0" xfId="10" applyFont="1"/>
    <xf numFmtId="0" fontId="11" fillId="0" borderId="0" xfId="2" applyFont="1" applyFill="1" applyAlignment="1">
      <alignment horizontal="left"/>
    </xf>
    <xf numFmtId="0" fontId="11" fillId="5" borderId="0" xfId="4" applyFont="1" applyFill="1" applyBorder="1" applyAlignment="1">
      <alignment horizontal="centerContinuous"/>
    </xf>
    <xf numFmtId="0" fontId="11" fillId="5" borderId="0" xfId="4" applyFont="1" applyFill="1" applyBorder="1" applyAlignment="1">
      <alignment horizontal="center"/>
    </xf>
    <xf numFmtId="0" fontId="14" fillId="5" borderId="4" xfId="4" applyFont="1" applyFill="1" applyBorder="1" applyAlignment="1">
      <alignment vertical="center"/>
    </xf>
    <xf numFmtId="0" fontId="12" fillId="5" borderId="4" xfId="4" applyFont="1" applyFill="1" applyBorder="1" applyAlignment="1">
      <alignment vertical="center"/>
    </xf>
    <xf numFmtId="0" fontId="12" fillId="5" borderId="4" xfId="4" applyFont="1" applyFill="1" applyBorder="1" applyAlignment="1">
      <alignment horizontal="center" vertical="center"/>
    </xf>
    <xf numFmtId="0" fontId="15" fillId="5" borderId="4" xfId="4" applyFont="1" applyFill="1" applyBorder="1" applyAlignment="1">
      <alignment horizontal="center" vertical="center" wrapText="1"/>
    </xf>
    <xf numFmtId="0" fontId="14" fillId="0" borderId="0" xfId="4" applyFont="1" applyBorder="1" applyAlignment="1">
      <alignment vertical="center" wrapText="1"/>
    </xf>
    <xf numFmtId="0" fontId="12" fillId="0" borderId="5" xfId="4" applyFont="1" applyBorder="1"/>
    <xf numFmtId="0" fontId="14" fillId="0" borderId="5" xfId="4" applyFont="1" applyBorder="1" applyAlignment="1">
      <alignment vertical="center" wrapText="1"/>
    </xf>
    <xf numFmtId="167" fontId="14" fillId="0" borderId="5" xfId="4" applyNumberFormat="1" applyFont="1" applyBorder="1" applyAlignment="1">
      <alignment horizontal="center" vertical="center"/>
    </xf>
    <xf numFmtId="164" fontId="14" fillId="0" borderId="5" xfId="4" applyNumberFormat="1" applyFont="1" applyBorder="1" applyAlignment="1">
      <alignment horizontal="center" vertical="center"/>
    </xf>
    <xf numFmtId="3" fontId="14" fillId="0" borderId="5" xfId="4" applyNumberFormat="1" applyFont="1" applyBorder="1" applyAlignment="1">
      <alignment horizontal="center" vertical="center"/>
    </xf>
    <xf numFmtId="0" fontId="31" fillId="0" borderId="6" xfId="11" applyFont="1" applyBorder="1" applyAlignment="1">
      <alignment horizontal="left"/>
    </xf>
    <xf numFmtId="170" fontId="31" fillId="0" borderId="6" xfId="11" applyNumberFormat="1" applyFont="1" applyBorder="1"/>
    <xf numFmtId="0" fontId="22" fillId="0" borderId="0" xfId="11" applyFont="1"/>
    <xf numFmtId="0" fontId="30" fillId="0" borderId="6" xfId="11" applyFont="1" applyBorder="1" applyAlignment="1">
      <alignment horizontal="left"/>
    </xf>
    <xf numFmtId="170" fontId="30" fillId="0" borderId="6" xfId="11" applyNumberFormat="1" applyFont="1" applyBorder="1"/>
    <xf numFmtId="0" fontId="31" fillId="0" borderId="6" xfId="12" applyFont="1" applyBorder="1" applyAlignment="1">
      <alignment horizontal="left"/>
    </xf>
    <xf numFmtId="170" fontId="31" fillId="0" borderId="6" xfId="12" applyNumberFormat="1" applyFont="1" applyBorder="1"/>
    <xf numFmtId="0" fontId="22" fillId="0" borderId="0" xfId="12" applyFont="1"/>
    <xf numFmtId="0" fontId="30" fillId="0" borderId="6" xfId="12" applyFont="1" applyBorder="1" applyAlignment="1">
      <alignment horizontal="left"/>
    </xf>
    <xf numFmtId="170" fontId="30" fillId="0" borderId="6" xfId="12" applyNumberFormat="1" applyFont="1" applyBorder="1"/>
    <xf numFmtId="0" fontId="19" fillId="0" borderId="0" xfId="2" applyAlignment="1">
      <alignment horizontal="left"/>
    </xf>
    <xf numFmtId="0" fontId="11" fillId="0" borderId="0" xfId="2" applyFont="1"/>
    <xf numFmtId="164" fontId="12" fillId="0" borderId="0" xfId="2" applyNumberFormat="1" applyFont="1" applyAlignment="1">
      <alignment horizontal="center" vertical="center"/>
    </xf>
    <xf numFmtId="0" fontId="11" fillId="3" borderId="0" xfId="4" applyFont="1" applyFill="1" applyAlignment="1">
      <alignment horizontal="centerContinuous"/>
    </xf>
    <xf numFmtId="0" fontId="11" fillId="0" borderId="0" xfId="4" applyFont="1" applyAlignment="1">
      <alignment horizontal="centerContinuous"/>
    </xf>
    <xf numFmtId="0" fontId="11" fillId="0" borderId="0" xfId="4" applyFont="1"/>
    <xf numFmtId="0" fontId="14" fillId="0" borderId="0" xfId="4" applyFont="1" applyAlignment="1">
      <alignment horizontal="centerContinuous"/>
    </xf>
    <xf numFmtId="0" fontId="14" fillId="0" borderId="0" xfId="4" applyFont="1" applyAlignment="1">
      <alignment horizontal="center" vertical="center" wrapText="1"/>
    </xf>
    <xf numFmtId="165" fontId="14" fillId="0" borderId="0" xfId="4" applyNumberFormat="1" applyFont="1" applyAlignment="1">
      <alignment horizontal="right" vertical="center"/>
    </xf>
    <xf numFmtId="0" fontId="12" fillId="0" borderId="0" xfId="4" applyFont="1" applyAlignment="1">
      <alignment vertical="center"/>
    </xf>
    <xf numFmtId="166" fontId="12" fillId="0" borderId="0" xfId="4" applyNumberFormat="1" applyFont="1" applyAlignment="1">
      <alignment horizontal="center" vertical="center"/>
    </xf>
    <xf numFmtId="164" fontId="12" fillId="0" borderId="0" xfId="4" applyNumberFormat="1" applyFont="1" applyAlignment="1">
      <alignment horizontal="center" vertical="center"/>
    </xf>
    <xf numFmtId="167" fontId="12" fillId="0" borderId="0" xfId="4" applyNumberFormat="1" applyFont="1" applyAlignment="1">
      <alignment horizontal="center" vertical="center"/>
    </xf>
    <xf numFmtId="0" fontId="12" fillId="0" borderId="0" xfId="4" applyFont="1" applyAlignment="1">
      <alignment vertical="center" wrapText="1"/>
    </xf>
    <xf numFmtId="165" fontId="14" fillId="0" borderId="0" xfId="4" applyNumberFormat="1" applyFont="1" applyAlignment="1">
      <alignment horizontal="right" vertical="center" wrapText="1"/>
    </xf>
    <xf numFmtId="164" fontId="12" fillId="0" borderId="0" xfId="4" applyNumberFormat="1" applyFont="1" applyAlignment="1">
      <alignment horizontal="center" vertical="center" wrapText="1"/>
    </xf>
    <xf numFmtId="0" fontId="14" fillId="0" borderId="0" xfId="4" applyFont="1" applyAlignment="1">
      <alignment vertical="center"/>
    </xf>
    <xf numFmtId="168" fontId="14" fillId="0" borderId="0" xfId="4" applyNumberFormat="1" applyFont="1" applyAlignment="1">
      <alignment horizontal="center" vertical="center"/>
    </xf>
    <xf numFmtId="164" fontId="14" fillId="0" borderId="0" xfId="4" applyNumberFormat="1" applyFont="1" applyAlignment="1">
      <alignment horizontal="center" vertical="center"/>
    </xf>
    <xf numFmtId="166" fontId="14" fillId="0" borderId="0" xfId="4" applyNumberFormat="1" applyFont="1" applyAlignment="1">
      <alignment horizontal="center" vertical="center"/>
    </xf>
    <xf numFmtId="167" fontId="14" fillId="0" borderId="0" xfId="4" applyNumberFormat="1" applyFont="1" applyAlignment="1">
      <alignment horizontal="center" vertical="center"/>
    </xf>
    <xf numFmtId="0" fontId="14" fillId="0" borderId="0" xfId="4" applyFont="1"/>
    <xf numFmtId="3" fontId="14" fillId="0" borderId="0" xfId="4" applyNumberFormat="1" applyFont="1" applyAlignment="1">
      <alignment horizontal="center" vertical="center"/>
    </xf>
    <xf numFmtId="0" fontId="31" fillId="0" borderId="0" xfId="14" applyFont="1" applyAlignment="1">
      <alignment horizontal="left"/>
    </xf>
    <xf numFmtId="170" fontId="31" fillId="0" borderId="0" xfId="14" applyNumberFormat="1" applyFont="1"/>
    <xf numFmtId="0" fontId="22" fillId="0" borderId="0" xfId="14" applyFont="1"/>
    <xf numFmtId="0" fontId="30" fillId="0" borderId="0" xfId="14" applyFont="1" applyAlignment="1">
      <alignment horizontal="left"/>
    </xf>
    <xf numFmtId="170" fontId="30" fillId="0" borderId="0" xfId="14" applyNumberFormat="1" applyFont="1"/>
    <xf numFmtId="0" fontId="31" fillId="0" borderId="0" xfId="15" applyFont="1" applyAlignment="1">
      <alignment horizontal="left"/>
    </xf>
    <xf numFmtId="170" fontId="31" fillId="0" borderId="0" xfId="15" applyNumberFormat="1" applyFont="1"/>
    <xf numFmtId="0" fontId="22" fillId="0" borderId="0" xfId="15" applyFont="1"/>
    <xf numFmtId="0" fontId="30" fillId="0" borderId="0" xfId="15" applyFont="1" applyAlignment="1">
      <alignment horizontal="left"/>
    </xf>
    <xf numFmtId="170" fontId="30" fillId="0" borderId="0" xfId="15" applyNumberFormat="1" applyFont="1"/>
    <xf numFmtId="0" fontId="16" fillId="0" borderId="0" xfId="4" applyFont="1" applyAlignment="1">
      <alignment horizontal="left" wrapText="1"/>
    </xf>
    <xf numFmtId="0" fontId="16" fillId="0" borderId="0" xfId="4" applyFont="1" applyAlignment="1">
      <alignment wrapText="1"/>
    </xf>
    <xf numFmtId="0" fontId="0" fillId="0" borderId="0" xfId="0" applyAlignment="1"/>
    <xf numFmtId="0" fontId="19" fillId="0" borderId="0" xfId="2" applyAlignment="1">
      <alignment horizontal="center"/>
    </xf>
    <xf numFmtId="166" fontId="16" fillId="0" borderId="0" xfId="4" applyNumberFormat="1" applyFont="1"/>
    <xf numFmtId="0" fontId="31" fillId="0" borderId="0" xfId="16" applyFont="1" applyAlignment="1">
      <alignment horizontal="left"/>
    </xf>
    <xf numFmtId="170" fontId="31" fillId="0" borderId="0" xfId="16" applyNumberFormat="1" applyFont="1"/>
    <xf numFmtId="0" fontId="22" fillId="0" borderId="0" xfId="16" applyFont="1"/>
    <xf numFmtId="0" fontId="30" fillId="0" borderId="0" xfId="16" applyFont="1" applyAlignment="1">
      <alignment horizontal="left"/>
    </xf>
    <xf numFmtId="170" fontId="30" fillId="0" borderId="0" xfId="16" applyNumberFormat="1" applyFont="1"/>
  </cellXfs>
  <cellStyles count="17">
    <cellStyle name="Dezimal 2" xfId="1" xr:uid="{00000000-0005-0000-0000-000000000000}"/>
    <cellStyle name="Euro" xfId="5" xr:uid="{00000000-0005-0000-0000-000001000000}"/>
    <cellStyle name="Hyperlink 2" xfId="8" xr:uid="{00000000-0005-0000-0000-000002000000}"/>
    <cellStyle name="Hyperlink 2 2" xfId="9" xr:uid="{00000000-0005-0000-0000-000003000000}"/>
    <cellStyle name="Prozent 2" xfId="6" xr:uid="{00000000-0005-0000-0000-000004000000}"/>
    <cellStyle name="Standard" xfId="0" builtinId="0"/>
    <cellStyle name="Standard 10" xfId="16" xr:uid="{9EDD1DB8-9602-463E-83A7-DCFADA642585}"/>
    <cellStyle name="Standard 2" xfId="2" xr:uid="{00000000-0005-0000-0000-000006000000}"/>
    <cellStyle name="Standard 2 2" xfId="7" xr:uid="{00000000-0005-0000-0000-000007000000}"/>
    <cellStyle name="Standard 3" xfId="3" xr:uid="{00000000-0005-0000-0000-000008000000}"/>
    <cellStyle name="Standard 4" xfId="10" xr:uid="{00000000-0005-0000-0000-000009000000}"/>
    <cellStyle name="Standard 5" xfId="11" xr:uid="{00000000-0005-0000-0000-00000A000000}"/>
    <cellStyle name="Standard 6" xfId="12" xr:uid="{00000000-0005-0000-0000-00000B000000}"/>
    <cellStyle name="Standard 7" xfId="13" xr:uid="{0A1292F6-4091-444F-B35D-D1988B1F3827}"/>
    <cellStyle name="Standard 8" xfId="14" xr:uid="{D1215DE1-482F-41CB-93C3-9F6CDAD77CA9}"/>
    <cellStyle name="Standard 9" xfId="15" xr:uid="{CF121979-6833-42E5-BD36-C0C86CC93816}"/>
    <cellStyle name="Standard_Häuf01" xfId="4" xr:uid="{00000000-0005-0000-0000-00000C000000}"/>
  </cellStyles>
  <dxfs count="1">
    <dxf>
      <numFmt numFmtId="2" formatCode="0.00"/>
    </dxf>
  </dxfs>
  <tableStyles count="0" defaultTableStyle="TableStyleMedium9" defaultPivotStyle="PivotStyleLight16"/>
  <colors>
    <mruColors>
      <color rgb="FFE206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Dropdown!$D$3" max="2024" min="2002" page="10" val="2024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1990725</xdr:colOff>
          <xdr:row>2</xdr:row>
          <xdr:rowOff>171450</xdr:rowOff>
        </xdr:from>
        <xdr:to>
          <xdr:col>1</xdr:col>
          <xdr:colOff>2124075</xdr:colOff>
          <xdr:row>4</xdr:row>
          <xdr:rowOff>0</xdr:rowOff>
        </xdr:to>
        <xdr:sp macro="" textlink="">
          <xdr:nvSpPr>
            <xdr:cNvPr id="13313" name="Spinner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8</xdr:col>
      <xdr:colOff>609600</xdr:colOff>
      <xdr:row>1</xdr:row>
      <xdr:rowOff>100183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27537"/>
        <a:stretch/>
      </xdr:blipFill>
      <xdr:spPr>
        <a:xfrm>
          <a:off x="0" y="0"/>
          <a:ext cx="8810625" cy="290683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0</xdr:row>
      <xdr:rowOff>0</xdr:rowOff>
    </xdr:from>
    <xdr:to>
      <xdr:col>8</xdr:col>
      <xdr:colOff>512580</xdr:colOff>
      <xdr:row>1</xdr:row>
      <xdr:rowOff>94447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0"/>
          <a:ext cx="950730" cy="28494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2409825</xdr:colOff>
      <xdr:row>0</xdr:row>
      <xdr:rowOff>161925</xdr:rowOff>
    </xdr:from>
    <xdr:to>
      <xdr:col>9</xdr:col>
      <xdr:colOff>19050</xdr:colOff>
      <xdr:row>3</xdr:row>
      <xdr:rowOff>200025</xdr:rowOff>
    </xdr:to>
    <xdr:pic>
      <xdr:nvPicPr>
        <xdr:cNvPr id="9226" name="Picture 1">
          <a:extLst>
            <a:ext uri="{FF2B5EF4-FFF2-40B4-BE49-F238E27FC236}">
              <a16:creationId xmlns:a16="http://schemas.microsoft.com/office/drawing/2014/main" id="{00000000-0008-0000-0900-00000A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161925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2409825</xdr:colOff>
      <xdr:row>0</xdr:row>
      <xdr:rowOff>161925</xdr:rowOff>
    </xdr:from>
    <xdr:to>
      <xdr:col>9</xdr:col>
      <xdr:colOff>19050</xdr:colOff>
      <xdr:row>3</xdr:row>
      <xdr:rowOff>200025</xdr:rowOff>
    </xdr:to>
    <xdr:pic>
      <xdr:nvPicPr>
        <xdr:cNvPr id="10248" name="Picture 1">
          <a:extLst>
            <a:ext uri="{FF2B5EF4-FFF2-40B4-BE49-F238E27FC236}">
              <a16:creationId xmlns:a16="http://schemas.microsoft.com/office/drawing/2014/main" id="{00000000-0008-0000-0A00-000008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161925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2409825</xdr:colOff>
      <xdr:row>0</xdr:row>
      <xdr:rowOff>161925</xdr:rowOff>
    </xdr:from>
    <xdr:to>
      <xdr:col>9</xdr:col>
      <xdr:colOff>19050</xdr:colOff>
      <xdr:row>3</xdr:row>
      <xdr:rowOff>200025</xdr:rowOff>
    </xdr:to>
    <xdr:pic>
      <xdr:nvPicPr>
        <xdr:cNvPr id="14342" name="Picture 1">
          <a:extLst>
            <a:ext uri="{FF2B5EF4-FFF2-40B4-BE49-F238E27FC236}">
              <a16:creationId xmlns:a16="http://schemas.microsoft.com/office/drawing/2014/main" id="{00000000-0008-0000-0B00-000006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161925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2409825</xdr:colOff>
      <xdr:row>0</xdr:row>
      <xdr:rowOff>161925</xdr:rowOff>
    </xdr:from>
    <xdr:to>
      <xdr:col>9</xdr:col>
      <xdr:colOff>19050</xdr:colOff>
      <xdr:row>3</xdr:row>
      <xdr:rowOff>200025</xdr:rowOff>
    </xdr:to>
    <xdr:pic>
      <xdr:nvPicPr>
        <xdr:cNvPr id="15366" name="Picture 1">
          <a:extLst>
            <a:ext uri="{FF2B5EF4-FFF2-40B4-BE49-F238E27FC236}">
              <a16:creationId xmlns:a16="http://schemas.microsoft.com/office/drawing/2014/main" id="{00000000-0008-0000-0C00-000006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161925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2409825</xdr:colOff>
      <xdr:row>0</xdr:row>
      <xdr:rowOff>161925</xdr:rowOff>
    </xdr:from>
    <xdr:to>
      <xdr:col>9</xdr:col>
      <xdr:colOff>19050</xdr:colOff>
      <xdr:row>3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161925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2371725</xdr:colOff>
      <xdr:row>0</xdr:row>
      <xdr:rowOff>161925</xdr:rowOff>
    </xdr:from>
    <xdr:to>
      <xdr:col>8</xdr:col>
      <xdr:colOff>600075</xdr:colOff>
      <xdr:row>3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161925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2371725</xdr:colOff>
      <xdr:row>0</xdr:row>
      <xdr:rowOff>161925</xdr:rowOff>
    </xdr:from>
    <xdr:to>
      <xdr:col>8</xdr:col>
      <xdr:colOff>600075</xdr:colOff>
      <xdr:row>3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161925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2371725</xdr:colOff>
      <xdr:row>0</xdr:row>
      <xdr:rowOff>161925</xdr:rowOff>
    </xdr:from>
    <xdr:to>
      <xdr:col>8</xdr:col>
      <xdr:colOff>600075</xdr:colOff>
      <xdr:row>3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161925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2371725</xdr:colOff>
      <xdr:row>0</xdr:row>
      <xdr:rowOff>161925</xdr:rowOff>
    </xdr:from>
    <xdr:to>
      <xdr:col>8</xdr:col>
      <xdr:colOff>600075</xdr:colOff>
      <xdr:row>3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161925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2371725</xdr:colOff>
      <xdr:row>0</xdr:row>
      <xdr:rowOff>161925</xdr:rowOff>
    </xdr:from>
    <xdr:to>
      <xdr:col>8</xdr:col>
      <xdr:colOff>600075</xdr:colOff>
      <xdr:row>3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161925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2409825</xdr:colOff>
      <xdr:row>0</xdr:row>
      <xdr:rowOff>161925</xdr:rowOff>
    </xdr:from>
    <xdr:to>
      <xdr:col>9</xdr:col>
      <xdr:colOff>19050</xdr:colOff>
      <xdr:row>3</xdr:row>
      <xdr:rowOff>200025</xdr:rowOff>
    </xdr:to>
    <xdr:pic>
      <xdr:nvPicPr>
        <xdr:cNvPr id="18438" name="Picture 1">
          <a:extLst>
            <a:ext uri="{FF2B5EF4-FFF2-40B4-BE49-F238E27FC236}">
              <a16:creationId xmlns:a16="http://schemas.microsoft.com/office/drawing/2014/main" id="{00000000-0008-0000-0100-000006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161925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2371725</xdr:colOff>
      <xdr:row>0</xdr:row>
      <xdr:rowOff>161925</xdr:rowOff>
    </xdr:from>
    <xdr:to>
      <xdr:col>8</xdr:col>
      <xdr:colOff>600075</xdr:colOff>
      <xdr:row>3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161925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2371725</xdr:colOff>
      <xdr:row>0</xdr:row>
      <xdr:rowOff>161925</xdr:rowOff>
    </xdr:from>
    <xdr:to>
      <xdr:col>8</xdr:col>
      <xdr:colOff>600075</xdr:colOff>
      <xdr:row>3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9650" y="158750"/>
          <a:ext cx="1752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2371725</xdr:colOff>
      <xdr:row>0</xdr:row>
      <xdr:rowOff>161925</xdr:rowOff>
    </xdr:from>
    <xdr:to>
      <xdr:col>8</xdr:col>
      <xdr:colOff>600075</xdr:colOff>
      <xdr:row>3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161925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2371725</xdr:colOff>
      <xdr:row>0</xdr:row>
      <xdr:rowOff>161925</xdr:rowOff>
    </xdr:from>
    <xdr:to>
      <xdr:col>8</xdr:col>
      <xdr:colOff>600075</xdr:colOff>
      <xdr:row>3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161925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2371725</xdr:colOff>
      <xdr:row>0</xdr:row>
      <xdr:rowOff>161925</xdr:rowOff>
    </xdr:from>
    <xdr:to>
      <xdr:col>8</xdr:col>
      <xdr:colOff>600075</xdr:colOff>
      <xdr:row>3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1843F0-F549-44F4-A907-C87C4858B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161925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2409825</xdr:colOff>
      <xdr:row>0</xdr:row>
      <xdr:rowOff>161925</xdr:rowOff>
    </xdr:from>
    <xdr:to>
      <xdr:col>9</xdr:col>
      <xdr:colOff>19050</xdr:colOff>
      <xdr:row>3</xdr:row>
      <xdr:rowOff>200025</xdr:rowOff>
    </xdr:to>
    <xdr:pic>
      <xdr:nvPicPr>
        <xdr:cNvPr id="17414" name="Picture 1">
          <a:extLst>
            <a:ext uri="{FF2B5EF4-FFF2-40B4-BE49-F238E27FC236}">
              <a16:creationId xmlns:a16="http://schemas.microsoft.com/office/drawing/2014/main" id="{00000000-0008-0000-0200-000006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161925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2409825</xdr:colOff>
      <xdr:row>0</xdr:row>
      <xdr:rowOff>161925</xdr:rowOff>
    </xdr:from>
    <xdr:to>
      <xdr:col>9</xdr:col>
      <xdr:colOff>19050</xdr:colOff>
      <xdr:row>3</xdr:row>
      <xdr:rowOff>200025</xdr:rowOff>
    </xdr:to>
    <xdr:pic>
      <xdr:nvPicPr>
        <xdr:cNvPr id="16390" name="Picture 1">
          <a:extLst>
            <a:ext uri="{FF2B5EF4-FFF2-40B4-BE49-F238E27FC236}">
              <a16:creationId xmlns:a16="http://schemas.microsoft.com/office/drawing/2014/main" id="{00000000-0008-0000-0300-000006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161925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2057400</xdr:colOff>
      <xdr:row>0</xdr:row>
      <xdr:rowOff>114300</xdr:rowOff>
    </xdr:from>
    <xdr:to>
      <xdr:col>8</xdr:col>
      <xdr:colOff>438150</xdr:colOff>
      <xdr:row>3</xdr:row>
      <xdr:rowOff>152400</xdr:rowOff>
    </xdr:to>
    <xdr:pic>
      <xdr:nvPicPr>
        <xdr:cNvPr id="2061" name="Picture 1">
          <a:extLst>
            <a:ext uri="{FF2B5EF4-FFF2-40B4-BE49-F238E27FC236}">
              <a16:creationId xmlns:a16="http://schemas.microsoft.com/office/drawing/2014/main" id="{00000000-0008-0000-0400-00000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114300"/>
          <a:ext cx="17430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2409825</xdr:colOff>
      <xdr:row>0</xdr:row>
      <xdr:rowOff>161925</xdr:rowOff>
    </xdr:from>
    <xdr:to>
      <xdr:col>9</xdr:col>
      <xdr:colOff>19050</xdr:colOff>
      <xdr:row>3</xdr:row>
      <xdr:rowOff>200025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00000000-0008-0000-05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161925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2409825</xdr:colOff>
      <xdr:row>0</xdr:row>
      <xdr:rowOff>161925</xdr:rowOff>
    </xdr:from>
    <xdr:to>
      <xdr:col>9</xdr:col>
      <xdr:colOff>19050</xdr:colOff>
      <xdr:row>3</xdr:row>
      <xdr:rowOff>200025</xdr:rowOff>
    </xdr:to>
    <xdr:pic>
      <xdr:nvPicPr>
        <xdr:cNvPr id="6157" name="Picture 1">
          <a:extLst>
            <a:ext uri="{FF2B5EF4-FFF2-40B4-BE49-F238E27FC236}">
              <a16:creationId xmlns:a16="http://schemas.microsoft.com/office/drawing/2014/main" id="{00000000-0008-0000-0600-00000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161925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2409825</xdr:colOff>
      <xdr:row>0</xdr:row>
      <xdr:rowOff>161925</xdr:rowOff>
    </xdr:from>
    <xdr:to>
      <xdr:col>9</xdr:col>
      <xdr:colOff>19050</xdr:colOff>
      <xdr:row>3</xdr:row>
      <xdr:rowOff>200025</xdr:rowOff>
    </xdr:to>
    <xdr:pic>
      <xdr:nvPicPr>
        <xdr:cNvPr id="7180" name="Picture 1">
          <a:extLst>
            <a:ext uri="{FF2B5EF4-FFF2-40B4-BE49-F238E27FC236}">
              <a16:creationId xmlns:a16="http://schemas.microsoft.com/office/drawing/2014/main" id="{00000000-0008-0000-07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161925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2409825</xdr:colOff>
      <xdr:row>0</xdr:row>
      <xdr:rowOff>161925</xdr:rowOff>
    </xdr:from>
    <xdr:to>
      <xdr:col>9</xdr:col>
      <xdr:colOff>19050</xdr:colOff>
      <xdr:row>3</xdr:row>
      <xdr:rowOff>200025</xdr:rowOff>
    </xdr:to>
    <xdr:pic>
      <xdr:nvPicPr>
        <xdr:cNvPr id="8203" name="Picture 1">
          <a:extLst>
            <a:ext uri="{FF2B5EF4-FFF2-40B4-BE49-F238E27FC236}">
              <a16:creationId xmlns:a16="http://schemas.microsoft.com/office/drawing/2014/main" id="{00000000-0008-0000-0800-00000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161925"/>
          <a:ext cx="1590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Frischmann Gabriele, WKÖ Statistik" refreshedDate="42018.457617245367" backgroundQuery="1" createdVersion="4" refreshedVersion="4" minRefreshableVersion="3" recordCount="0" supportSubquery="1" supportAdvancedDrill="1" xr:uid="{00000000-000A-0000-FFFF-FFFFD8030000}">
  <cacheSource type="external" connectionId="1"/>
  <cacheFields count="1">
    <cacheField name="[Zeitraum].[Zeitraum]" caption="Zeitraum" numFmtId="0" hierarchy="16">
      <sharedItems count="13">
        <s v="[Zeitraum].[2002]" c="2002"/>
        <s v="[Zeitraum].[2003]" c="2003"/>
        <s v="[Zeitraum].[2004]" c="2004"/>
        <s v="[Zeitraum].[2005]" c="2005"/>
        <s v="[Zeitraum].[2006]" c="2006"/>
        <s v="[Zeitraum].[2007]" c="2007"/>
        <s v="[Zeitraum].[2008]" c="2008"/>
        <s v="[Zeitraum].[2009]" c="2009"/>
        <s v="[Zeitraum].[2010]" c="2010"/>
        <s v="[Zeitraum].[2011]" c="2011"/>
        <s v="[Zeitraum].[2012]" c="2012"/>
        <s v="[Zeitraum].[2013]" c="2013"/>
        <s v="[Zeitraum].[2014]" c="2014"/>
      </sharedItems>
    </cacheField>
  </cacheFields>
  <cacheHierarchies count="49">
    <cacheHierarchy uniqueName="[Bezirke].[Bezirke]" caption="Bezirke" defaultMemberUniqueName="[Bezirke].[Bezirke].[Summe Kammern]" allUniqueName="[Bezirke].[Bezirke].[Summe Kammern]" dimensionUniqueName="[Bezirke]" displayFolder="" count="0" unbalanced="0"/>
    <cacheHierarchy uniqueName="[EinzelDoppelLangtexte]" caption="EinzelDoppelLangtexte" defaultMemberUniqueName="[EinzelDoppelLangtexte].[Einfach- und Doppellehren]" allUniqueName="[EinzelDoppelLangtexte].[Einfach- und Doppellehren]" dimensionUniqueName="[EinzelDoppelLangtexte]" displayFolder="" count="0" unbalanced="0"/>
    <cacheHierarchy uniqueName="[EinzelDoppelModulare].[EinzelDoppelModulare]" caption="EinzelDoppelModulare" defaultMemberUniqueName="[EinzelDoppelModulare].[EinzelDoppelModulare].[Summe Lehrberufe]" allUniqueName="[EinzelDoppelModulare].[EinzelDoppelModulare].[Summe Lehrberufe]" dimensionUniqueName="[EinzelDoppelModulare]" displayFolder="" count="0" unbalanced="0"/>
    <cacheHierarchy uniqueName="[FachgruppenÖsterr]" caption="FachgruppenÖsterr" defaultMemberUniqueName="[FachgruppenÖsterr].[Summe FachgruppenÖsterreich]" allUniqueName="[FachgruppenÖsterr].[Summe FachgruppenÖsterreich]" dimensionUniqueName="[FachgruppenÖsterr]" displayFolder="" count="3" unbalanced="0"/>
    <cacheHierarchy uniqueName="[Geburtsjahrgänge]" caption="Geburtsjahrgänge" defaultMemberUniqueName="[Geburtsjahrgänge].[Summe Geburtsjahrgänge]" allUniqueName="[Geburtsjahrgänge].[Summe Geburtsjahrgänge]" dimensionUniqueName="[Geburtsjahrgänge]" displayFolder="" count="0" unbalanced="0"/>
    <cacheHierarchy uniqueName="[Gemeinden].[Gemeinden]" caption="Gemeinden" defaultMemberUniqueName="[Gemeinden].[Gemeinden].[Summe Kammern]" allUniqueName="[Gemeinden].[Gemeinden].[Summe Kammern]" dimensionUniqueName="[Gemeinden]" displayFolder="" count="4" unbalanced="0"/>
    <cacheHierarchy uniqueName="[Geschlecht]" caption="Geschlecht" defaultMemberUniqueName="[Geschlecht].[Gesamt]" allUniqueName="[Geschlecht].[Gesamt]" dimensionUniqueName="[Geschlecht]" displayFolder="" count="2" unbalanced="0"/>
    <cacheHierarchy uniqueName="[Kammern]" caption="Kammern" defaultMemberUniqueName="[Kammern].[Österreich]" allUniqueName="[Kammern].[Österreich]" dimensionUniqueName="[Kammern]" displayFolder="" count="2" unbalanced="0"/>
    <cacheHierarchy uniqueName="[Lehrberufe]" caption="Lehrberufe" defaultMemberUniqueName="[Lehrberufe].[Lehrberufe]" allUniqueName="[Lehrberufe].[Lehrberufe]" dimensionUniqueName="[Lehrberufe]" displayFolder="" count="2" unbalanced="0"/>
    <cacheHierarchy uniqueName="[Lehrberufsgruppen].[Lehrberufsgruppen]" caption="Lehrberufsgruppen" defaultMemberUniqueName="[Lehrberufsgruppen].[Lehrberufsgruppen].[Lehrberufsgruppen]" allUniqueName="[Lehrberufsgruppen].[Lehrberufsgruppen].[Lehrberufsgruppen]" dimensionUniqueName="[Lehrberufsgruppen]" displayFolder="" count="3" unbalanced="0"/>
    <cacheHierarchy uniqueName="[Lehrjahr]" caption="Lehrjahr" defaultMemberUniqueName="[Lehrjahr].[Summe LJ 1bis4]" allUniqueName="[Lehrjahr].[Summe LJ 1bis4]" dimensionUniqueName="[Lehrjahr]" displayFolder="" count="2" unbalanced="0"/>
    <cacheHierarchy uniqueName="[Lehrvertragsart]" caption="Lehrvertragsart" defaultMemberUniqueName="[Lehrvertragsart].[Lehrvertragsarten]" allUniqueName="[Lehrvertragsart].[Lehrvertragsarten]" dimensionUniqueName="[Lehrvertragsart]" displayFolder="" count="2" unbalanced="0"/>
    <cacheHierarchy uniqueName="[Schultypen]" caption="Schultypen" defaultMemberUniqueName="[Schultypen].[Schultypen]" allUniqueName="[Schultypen].[Schultypen]" dimensionUniqueName="[Schultypen]" displayFolder="" count="0" unbalanced="0"/>
    <cacheHierarchy uniqueName="[Sparten]" caption="Sparten" defaultMemberUniqueName="[Sparten].[Sparten]" allUniqueName="[Sparten].[Sparten]" dimensionUniqueName="[Sparten]" displayFolder="" count="0" unbalanced="0"/>
    <cacheHierarchy uniqueName="[SpartenNummer]" caption="SpartenNummer" attribute="1" defaultMemberUniqueName="[SpartenNummer].[Sparten]" allUniqueName="[SpartenNummer].[Sparten]" dimensionUniqueName="[Sparten]" displayFolder="" count="0" unbalanced="0"/>
    <cacheHierarchy uniqueName="[Staatsbürgerschaft]" caption="Staatsbürgerschaft" defaultMemberUniqueName="[Staatsbürgerschaft].[Staatsbürger Gesamt]" allUniqueName="[Staatsbürgerschaft].[Staatsbürger Gesamt]" dimensionUniqueName="[Staatsbürgerschaft]" displayFolder="" count="0" unbalanced="0"/>
    <cacheHierarchy uniqueName="[Zeitraum]" caption="Zeitraum" defaultMemberUniqueName="[Zeitraum].[2002]" dimensionUniqueName="[Zeitraum]" displayFolder="" count="1" unbalanced="0">
      <fieldsUsage count="1">
        <fieldUsage x="0"/>
      </fieldsUsage>
    </cacheHierarchy>
    <cacheHierarchy uniqueName="[Bezirke].[Bezirk]" caption="Bezirk" attribute="1" defaultMemberUniqueName="[Bezirke].[Bezirk].[Summe Kammern]" allUniqueName="[Bezirke].[Bezirk].[Summe Kammern]" dimensionUniqueName="[Bezirke]" displayFolder="" count="0" unbalanced="0" hidden="1"/>
    <cacheHierarchy uniqueName="[Bezirke].[generated attribute 1]" caption="generated attribute 1" attribute="1" keyAttribute="1" defaultMemberUniqueName="[Bezirke].[generated attribute 1].[Summe Kammern]" allUniqueName="[Bezirke].[generated attribute 1].[Summe Kammern]" dimensionUniqueName="[Bezirke]" displayFolder="" count="0" unbalanced="0" hidden="1"/>
    <cacheHierarchy uniqueName="[Bezirke].[Kammer attribute]" caption="Kammer attribute" attribute="1" defaultMemberUniqueName="[Bezirke].[Kammer attribute].[Summe Kammern]" allUniqueName="[Bezirke].[Kammer attribute].[Summe Kammern]" dimensionUniqueName="[Bezirke]" displayFolder="" count="0" unbalanced="0" hidden="1"/>
    <cacheHierarchy uniqueName="[generated attribute 3]" caption="generated attribute 3" attribute="1" keyAttribute="1" defaultMemberUniqueName="[generated attribute 3].[Einzel und Doppellehren]" allUniqueName="[generated attribute 3].[Einzel und Doppellehren]" dimensionUniqueName="[EinzelDoppelLangtexte]" displayFolder="" count="0" unbalanced="0" hidden="1"/>
    <cacheHierarchy uniqueName="[Lehrberuf]" caption="Lehrberuf" attribute="1" defaultMemberUniqueName="[Lehrberuf].[Einzel und Doppellehren]" allUniqueName="[Lehrberuf].[Einzel und Doppellehren]" dimensionUniqueName="[EinzelDoppelLangtexte]" displayFolder="" count="0" unbalanced="0" hidden="1"/>
    <cacheHierarchy uniqueName="[Lehre attribute]" caption="Lehre attribute" attribute="1" defaultMemberUniqueName="[Lehre attribute].[Einzel und Doppellehren]" allUniqueName="[Lehre attribute].[Einzel und Doppellehren]" dimensionUniqueName="[EinzelDoppelLangtexte]" displayFolder="" count="0" unbalanced="0" hidden="1"/>
    <cacheHierarchy uniqueName="[EinzelDoppelModulare].[Lehrberuf]" caption="Lehrberuf" attribute="1" defaultMemberUniqueName="[EinzelDoppelModulare].[Lehrberuf].[Summe Lehrberufe]" allUniqueName="[EinzelDoppelModulare].[Lehrberuf].[Summe Lehrberufe]" dimensionUniqueName="[EinzelDoppelModulare]" displayFolder="" count="0" unbalanced="0" hidden="1"/>
    <cacheHierarchy uniqueName="[EinzelDoppelModulare].[LehrberufeArtModule]" caption="LehrberufeArtModule" attribute="1" keyAttribute="1" defaultMemberUniqueName="[EinzelDoppelModulare].[LehrberufeArtModule].[Summe Lehrberufe]" allUniqueName="[EinzelDoppelModulare].[LehrberufeArtModule].[Summe Lehrberufe]" dimensionUniqueName="[EinzelDoppelModulare]" displayFolder="" count="0" unbalanced="0" hidden="1"/>
    <cacheHierarchy uniqueName="[EinzelDoppelModulare].[Lehrberufsart]" caption="Lehrberufsart" attribute="1" defaultMemberUniqueName="[EinzelDoppelModulare].[Lehrberufsart].[Summe Lehrberufe]" allUniqueName="[EinzelDoppelModulare].[Lehrberufsart].[Summe Lehrberufe]" dimensionUniqueName="[EinzelDoppelModulare]" displayFolder="" count="0" unbalanced="0" hidden="1"/>
    <cacheHierarchy uniqueName="[FGR]" caption="FGR" attribute="1" defaultMemberUniqueName="[FGR].[Summe FachgruppenÖsterreich]" allUniqueName="[FGR].[Summe FachgruppenÖsterreich]" dimensionUniqueName="[FachgruppenÖsterr]" displayFolder="" count="0" unbalanced="0" hidden="1"/>
    <cacheHierarchy uniqueName="[generated attribute 4]" caption="generated attribute 4" attribute="1" keyAttribute="1" defaultMemberUniqueName="[generated attribute 4].[Summe FachgruppenÖsterreich]" allUniqueName="[generated attribute 4].[Summe FachgruppenÖsterreich]" dimensionUniqueName="[FachgruppenÖsterr]" displayFolder="" count="0" unbalanced="0" hidden="1"/>
    <cacheHierarchy uniqueName="[Sparte attribute 1]" caption="Sparte attribute 1" attribute="1" defaultMemberUniqueName="[Sparte attribute 1].[Summe FachgruppenÖsterreich]" allUniqueName="[Sparte attribute 1].[Summe FachgruppenÖsterreich]" dimensionUniqueName="[FachgruppenÖsterr]" displayFolder="" count="0" unbalanced="0" hidden="1"/>
    <cacheHierarchy uniqueName="[Jahrgang attribute]" caption="Jahrgang attribute" attribute="1" keyAttribute="1" defaultMemberUniqueName="[Jahrgang attribute].[Summe Geburtsjahrgänge]" allUniqueName="[Jahrgang attribute].[Summe Geburtsjahrgänge]" dimensionUniqueName="[Geburtsjahrgänge]" displayFolder="" count="0" unbalanced="0" hidden="1"/>
    <cacheHierarchy uniqueName="[Gemeinden].[Bezirk]" caption="Bezirk" attribute="1" defaultMemberUniqueName="[Gemeinden].[Bezirk].[Summe Kammern]" allUniqueName="[Gemeinden].[Bezirk].[Summe Kammern]" dimensionUniqueName="[Gemeinden]" displayFolder="" count="0" unbalanced="0" hidden="1"/>
    <cacheHierarchy uniqueName="[Gemeinden].[Gemeinde]" caption="Gemeinde" attribute="1" defaultMemberUniqueName="[Gemeinden].[Gemeinde].[Summe Kammern]" allUniqueName="[Gemeinden].[Gemeinde].[Summe Kammern]" dimensionUniqueName="[Gemeinden]" displayFolder="" count="0" unbalanced="0" hidden="1"/>
    <cacheHierarchy uniqueName="[Gemeinden].[generated attribute 2]" caption="generated attribute 2" attribute="1" keyAttribute="1" defaultMemberUniqueName="[Gemeinden].[generated attribute 2].[Summe Kammern]" allUniqueName="[Gemeinden].[generated attribute 2].[Summe Kammern]" dimensionUniqueName="[Gemeinden]" displayFolder="" count="0" unbalanced="0" hidden="1"/>
    <cacheHierarchy uniqueName="[Gemeinden].[Kammer attribute 1]" caption="Kammer attribute 1" attribute="1" defaultMemberUniqueName="[Gemeinden].[Kammer attribute 1].[Summe Kammern]" allUniqueName="[Gemeinden].[Kammer attribute 1].[Summe Kammern]" dimensionUniqueName="[Gemeinden]" displayFolder="" count="0" unbalanced="0" hidden="1"/>
    <cacheHierarchy uniqueName="[Geschlecht attribute]" caption="Geschlecht attribute" attribute="1" keyAttribute="1" defaultMemberUniqueName="[Geschlecht attribute].[Gesamt]" allUniqueName="[Geschlecht attribute].[Gesamt]" dimensionUniqueName="[Geschlecht]" displayFolder="" count="0" unbalanced="0" hidden="1"/>
    <cacheHierarchy uniqueName="[Kammer attribute 2]" caption="Kammer attribute 2" attribute="1" keyAttribute="1" defaultMemberUniqueName="[Kammer attribute 2].[Österreich]" allUniqueName="[Kammer attribute 2].[Österreich]" dimensionUniqueName="[Kammern]" displayFolder="" count="0" unbalanced="0" hidden="1"/>
    <cacheHierarchy uniqueName="[Lehrberuf attribute 2]" caption="Lehrberuf attribute 2" attribute="1" defaultMemberUniqueName="[Lehrberuf attribute 2].[Lehrberufe]" allUniqueName="[Lehrberuf attribute 2].[Lehrberufe]" dimensionUniqueName="[Lehrberufe]" displayFolder="" count="0" unbalanced="0" hidden="1"/>
    <cacheHierarchy uniqueName="[MODNR1]" caption="MODNR1" attribute="1" keyAttribute="1" defaultMemberUniqueName="[MODNR1].[Lehrberufe]" allUniqueName="[MODNR1].[Lehrberufe]" dimensionUniqueName="[Lehrberufe]" displayFolder="" count="0" unbalanced="0" hidden="1"/>
    <cacheHierarchy uniqueName="[Lehrberufsgruppen].[LB Gruppennummer]" caption="LB Gruppennummer" attribute="1" defaultMemberUniqueName="[Lehrberufsgruppen].[LB Gruppennummer].[Lehrberufsgruppen]" allUniqueName="[Lehrberufsgruppen].[LB Gruppennummer].[Lehrberufsgruppen]" dimensionUniqueName="[Lehrberufsgruppen]" displayFolder="" count="0" unbalanced="0" hidden="1"/>
    <cacheHierarchy uniqueName="[Lehrberufsgruppen].[Lehrberufsnummer]" caption="Lehrberufsnummer" attribute="1" defaultMemberUniqueName="[Lehrberufsgruppen].[Lehrberufsnummer].[Lehrberufsgruppen]" allUniqueName="[Lehrberufsgruppen].[Lehrberufsnummer].[Lehrberufsgruppen]" dimensionUniqueName="[Lehrberufsgruppen]" displayFolder="" count="0" unbalanced="0" hidden="1"/>
    <cacheHierarchy uniqueName="[Lehrberufsgruppen].[Vw STAT Lehrberufsgruppen]" caption="Vw STAT Lehrberufsgruppen" attribute="1" keyAttribute="1" defaultMemberUniqueName="[Lehrberufsgruppen].[Vw STAT Lehrberufsgruppen].[Lehrberufsgruppen]" allUniqueName="[Lehrberufsgruppen].[Vw STAT Lehrberufsgruppen].[Lehrberufsgruppen]" dimensionUniqueName="[Lehrberufsgruppen]" displayFolder="" count="0" unbalanced="0" hidden="1"/>
    <cacheHierarchy uniqueName="[Lehrjahr attribute]" caption="Lehrjahr attribute" attribute="1" keyAttribute="1" defaultMemberUniqueName="[Lehrjahr attribute].[Summe LJ 1bis4]" allUniqueName="[Lehrjahr attribute].[Summe LJ 1bis4]" dimensionUniqueName="[Lehrjahr]" displayFolder="" count="0" unbalanced="0" hidden="1"/>
    <cacheHierarchy uniqueName="[Lehrvertragsart attribute]" caption="Lehrvertragsart attribute" attribute="1" keyAttribute="1" defaultMemberUniqueName="[Lehrvertragsart attribute].[Lehrvertragsarten]" allUniqueName="[Lehrvertragsart attribute].[Lehrvertragsarten]" dimensionUniqueName="[Lehrvertragsart]" displayFolder="" count="0" unbalanced="0" hidden="1"/>
    <cacheHierarchy uniqueName="[Schultyp attribute]" caption="Schultyp attribute" attribute="1" keyAttribute="1" defaultMemberUniqueName="[Schultyp attribute].[Schultypen]" allUniqueName="[Schultyp attribute].[Schultypen]" dimensionUniqueName="[Schultypen]" displayFolder="" count="0" unbalanced="0" hidden="1"/>
    <cacheHierarchy uniqueName="[Sparte attribute 2]" caption="Sparte attribute 2" attribute="1" keyAttribute="1" defaultMemberUniqueName="[Sparte attribute 2].[Sparten]" allUniqueName="[Sparte attribute 2].[Sparten]" dimensionUniqueName="[Sparten]" displayFolder="" count="0" unbalanced="0" hidden="1"/>
    <cacheHierarchy uniqueName="[Staatsbürgerschaft attribute 4]" caption="Staatsbürgerschaft attribute 4" attribute="1" keyAttribute="1" defaultMemberUniqueName="[Staatsbürgerschaft attribute 4].[Staatsbürger Gesamt]" allUniqueName="[Staatsbürgerschaft attribute 4].[Staatsbürger Gesamt]" dimensionUniqueName="[Staatsbürgerschaft]" displayFolder="" count="0" unbalanced="0" hidden="1"/>
    <cacheHierarchy uniqueName="[Zeitraum attribute]" caption="Zeitraum attribute" attribute="1" keyAttribute="1" defaultMemberUniqueName="[Zeitraum attribute].[2002]" dimensionUniqueName="[Zeitraum]" displayFolder="" count="0" unbalanced="0" hidden="1"/>
    <cacheHierarchy uniqueName="[Measures].[AnzahlLL]" caption="AnzahlLL" measure="1" displayFolder="" measureGroup="AnzahlLehrlingeundLehrbetriebeFGRÖsterr" count="0"/>
    <cacheHierarchy uniqueName="[Measures].[AnzahlLB]" caption="AnzahlLB" measure="1" displayFolder="" measureGroup="AnzahlLehrlingeundLehrbetriebeFGRÖsterr" count="0"/>
  </cacheHierarchies>
  <kpis count="0"/>
  <dimensions count="17">
    <dimension name="Bezirke" uniqueName="[Bezirke]" caption="Bezirke"/>
    <dimension name="EinzelDoppelLangtexte" uniqueName="[EinzelDoppelLangtexte]" caption="EinzelDoppelLangtexte"/>
    <dimension name="EinzelDoppelModulare" uniqueName="[EinzelDoppelModulare]" caption="EinzelDoppelModulare"/>
    <dimension name="FachgruppenÖsterr" uniqueName="[FachgruppenÖsterr]" caption="FachgruppenÖsterr"/>
    <dimension name="Geburtsjahrgänge" uniqueName="[Geburtsjahrgänge]" caption="Geburtsjahrgänge"/>
    <dimension name="Gemeinden" uniqueName="[Gemeinden]" caption="Gemeinden"/>
    <dimension name="Geschlecht" uniqueName="[Geschlecht]" caption="Geschlecht"/>
    <dimension name="Kammern" uniqueName="[Kammern]" caption="Kammern"/>
    <dimension name="Lehrberufe" uniqueName="[Lehrberufe]" caption="Lehrberufe"/>
    <dimension name="Lehrberufsgruppen" uniqueName="[Lehrberufsgruppen]" caption="Lehrberufsgruppen"/>
    <dimension name="Lehrjahr" uniqueName="[Lehrjahr]" caption="Lehrjahr"/>
    <dimension name="Lehrvertragsart" uniqueName="[Lehrvertragsart]" caption="Lehrvertragsart"/>
    <dimension measure="1" name="Measures" uniqueName="[Measures]" caption="Measures"/>
    <dimension name="Schultypen" uniqueName="[Schultypen]" caption="Schultypen"/>
    <dimension name="Sparten" uniqueName="[Sparten]" caption="Sparten"/>
    <dimension name="Staatsbürgerschaft" uniqueName="[Staatsbürgerschaft]" caption="Staatsbürgerschaft"/>
    <dimension name="Zeitraum" uniqueName="[Zeitraum]" caption="Zeitraum"/>
  </dimensions>
  <measureGroups count="1">
    <measureGroup name="AnzahlLehrlingeundLehrbetriebeFGRÖsterr" caption="AnzahlLehrlingeundLehrbetriebeFGRÖsterr"/>
  </measureGroups>
  <maps count="16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3"/>
    <map measureGroup="0" dimension="14"/>
    <map measureGroup="0" dimension="15"/>
    <map measureGroup="0" dimension="16"/>
  </maps>
  <extLst>
    <ext xmlns:x14="http://schemas.microsoft.com/office/spreadsheetml/2009/9/main" uri="{725AE2AE-9491-48be-B2B4-4EB974FC3084}">
      <x14:pivotCacheDefinition supportSubqueryNonVisual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PivotTable1" cacheId="58" applyNumberFormats="0" applyBorderFormats="0" applyFontFormats="0" applyPatternFormats="0" applyAlignmentFormats="0" applyWidthHeightFormats="1" dataCaption="Werte" updatedVersion="4" minRefreshableVersion="3" useAutoFormatting="1" subtotalHiddenItems="1" itemPrintTitles="1" createdVersion="4" indent="0" outline="1" outlineData="1" multipleFieldFilters="0" fieldListSortAscending="1">
  <location ref="A2:A15" firstHeaderRow="1" firstDataRow="1" firstDataCol="1"/>
  <pivotFields count="1">
    <pivotField axis="axisRow" allDrilled="1" showAll="0" dataSourceSort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formats count="1">
    <format dxfId="0">
      <pivotArea dataOnly="0" labelOnly="1" fieldPosition="0">
        <references count="1">
          <reference field="0" count="0"/>
        </references>
      </pivotArea>
    </format>
  </formats>
  <pivotHierarchies count="49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6"/>
  </rowHierarchiesUsage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ivotTable" Target="../pivotTables/pivotTable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M33"/>
  <sheetViews>
    <sheetView showGridLines="0" tabSelected="1" zoomScaleNormal="100" workbookViewId="0">
      <selection activeCell="B4" sqref="B4"/>
    </sheetView>
  </sheetViews>
  <sheetFormatPr baseColWidth="10" defaultColWidth="11.42578125" defaultRowHeight="15"/>
  <cols>
    <col min="1" max="1" width="3" style="51" customWidth="1"/>
    <col min="2" max="2" width="41.42578125" style="51" customWidth="1"/>
    <col min="3" max="3" width="10" style="51" customWidth="1"/>
    <col min="4" max="4" width="9.28515625" style="51" customWidth="1"/>
    <col min="5" max="5" width="4.5703125" style="51" customWidth="1"/>
    <col min="6" max="6" width="3.28515625" style="51" customWidth="1"/>
    <col min="7" max="7" width="42.140625" style="51" customWidth="1"/>
    <col min="8" max="9" width="9.28515625" style="51" customWidth="1"/>
    <col min="10" max="11" width="11.42578125" style="51"/>
    <col min="12" max="12" width="38.140625" style="51" customWidth="1"/>
    <col min="13" max="16384" width="11.42578125" style="51"/>
  </cols>
  <sheetData>
    <row r="2" spans="1:13">
      <c r="B2" s="72"/>
    </row>
    <row r="4" spans="1:13" ht="18">
      <c r="A4" s="49" t="str">
        <f>"Lehrlingsstatistik 31.12."&amp;Auswahl_Jahr</f>
        <v>Lehrlingsstatistik 31.12.2024</v>
      </c>
      <c r="B4" s="76"/>
      <c r="C4" s="78"/>
      <c r="D4" s="78"/>
      <c r="F4" s="77"/>
      <c r="G4" s="77"/>
      <c r="H4" s="77"/>
      <c r="I4" s="77"/>
      <c r="J4" s="50"/>
      <c r="K4" s="50"/>
    </row>
    <row r="5" spans="1:13" ht="18">
      <c r="A5" s="89" t="s">
        <v>98</v>
      </c>
      <c r="B5" s="78"/>
      <c r="C5" s="78"/>
      <c r="D5" s="78"/>
      <c r="E5" s="79"/>
      <c r="F5" s="79"/>
      <c r="G5" s="79"/>
      <c r="H5" s="79"/>
      <c r="I5" s="79"/>
      <c r="L5" s="53"/>
    </row>
    <row r="6" spans="1:13" ht="18">
      <c r="A6" s="80"/>
      <c r="B6" s="80"/>
      <c r="C6" s="80"/>
      <c r="D6" s="80"/>
      <c r="E6" s="80"/>
      <c r="F6" s="80"/>
      <c r="G6" s="80"/>
      <c r="H6" s="80"/>
      <c r="I6" s="80"/>
      <c r="L6" s="53"/>
    </row>
    <row r="7" spans="1:13" ht="18">
      <c r="A7" s="81"/>
      <c r="B7" s="81"/>
      <c r="C7" s="81"/>
      <c r="D7" s="81"/>
      <c r="E7" s="82"/>
      <c r="F7" s="82"/>
      <c r="G7" s="82"/>
      <c r="H7" s="81"/>
      <c r="I7" s="81"/>
      <c r="L7" s="53"/>
    </row>
    <row r="8" spans="1:13" ht="18">
      <c r="A8" s="90"/>
      <c r="B8" s="91" t="s">
        <v>2</v>
      </c>
      <c r="C8" s="90"/>
      <c r="D8" s="90"/>
      <c r="E8" s="12"/>
      <c r="F8" s="90"/>
      <c r="G8" s="91" t="s">
        <v>3</v>
      </c>
      <c r="H8" s="90"/>
      <c r="I8" s="90"/>
    </row>
    <row r="9" spans="1:13" ht="54">
      <c r="A9" s="92"/>
      <c r="B9" s="93" t="s">
        <v>4</v>
      </c>
      <c r="C9" s="94" t="s">
        <v>114</v>
      </c>
      <c r="D9" s="95" t="s">
        <v>6</v>
      </c>
      <c r="E9" s="17"/>
      <c r="F9" s="92"/>
      <c r="G9" s="93" t="s">
        <v>4</v>
      </c>
      <c r="H9" s="94" t="s">
        <v>114</v>
      </c>
      <c r="I9" s="95" t="s">
        <v>7</v>
      </c>
    </row>
    <row r="10" spans="1:13">
      <c r="A10" s="18" t="s">
        <v>8</v>
      </c>
      <c r="B10" s="24" t="str">
        <f ca="1">INDIRECT("'"&amp;Auswahl_Jahr&amp;"'!B11")</f>
        <v>Einzelhandel 1)</v>
      </c>
      <c r="C10" s="20">
        <f ca="1">INDIRECT("'"&amp;Auswahl_Jahr&amp;"'!C11")</f>
        <v>5984</v>
      </c>
      <c r="D10" s="21">
        <f ca="1">INDIRECT("'"&amp;Auswahl_Jahr&amp;"'!D11")</f>
        <v>17.322333188594587</v>
      </c>
      <c r="E10" s="21"/>
      <c r="F10" s="18" t="s">
        <v>8</v>
      </c>
      <c r="G10" s="24" t="str">
        <f ca="1">INDIRECT("'"&amp;Auswahl_Jahr&amp;"'!G11")</f>
        <v xml:space="preserve">Elektrotechnik </v>
      </c>
      <c r="H10" s="22">
        <f ca="1">INDIRECT("'"&amp;Auswahl_Jahr&amp;"'!H11")</f>
        <v>9367</v>
      </c>
      <c r="I10" s="21">
        <f ca="1">INDIRECT("'"&amp;Auswahl_Jahr&amp;"'!I11")</f>
        <v>13.029447357805568</v>
      </c>
      <c r="L10" s="54"/>
      <c r="M10" s="54"/>
    </row>
    <row r="11" spans="1:13">
      <c r="A11" s="18" t="s">
        <v>10</v>
      </c>
      <c r="B11" s="85" t="str">
        <f ca="1">INDIRECT("'"&amp;Auswahl_Jahr&amp;"'!B12")</f>
        <v>Bürokauffrau</v>
      </c>
      <c r="C11" s="20">
        <f ca="1">INDIRECT("'"&amp;Auswahl_Jahr&amp;"'!C12")</f>
        <v>3422</v>
      </c>
      <c r="D11" s="21">
        <f ca="1">INDIRECT("'"&amp;Auswahl_Jahr&amp;"'!D12")</f>
        <v>9.9059198147344034</v>
      </c>
      <c r="E11" s="21"/>
      <c r="F11" s="18" t="s">
        <v>10</v>
      </c>
      <c r="G11" s="85" t="str">
        <f ca="1">INDIRECT("'"&amp;Auswahl_Jahr&amp;"'!G12")</f>
        <v>Metalltechnik 1)</v>
      </c>
      <c r="H11" s="22">
        <f ca="1">INDIRECT("'"&amp;Auswahl_Jahr&amp;"'!H12")</f>
        <v>8760</v>
      </c>
      <c r="I11" s="21">
        <f ca="1">INDIRECT("'"&amp;Auswahl_Jahr&amp;"'!I12")</f>
        <v>12.185113574717281</v>
      </c>
      <c r="L11" s="54"/>
      <c r="M11" s="54"/>
    </row>
    <row r="12" spans="1:13">
      <c r="A12" s="18" t="s">
        <v>13</v>
      </c>
      <c r="B12" s="24" t="str">
        <f ca="1">INDIRECT("'"&amp;Auswahl_Jahr&amp;"'!B13")</f>
        <v>Friseurin (Stylistin)</v>
      </c>
      <c r="C12" s="20">
        <f ca="1">INDIRECT("'"&amp;Auswahl_Jahr&amp;"'!C13")</f>
        <v>2000</v>
      </c>
      <c r="D12" s="21">
        <f ca="1">INDIRECT("'"&amp;Auswahl_Jahr&amp;"'!D13")</f>
        <v>5.7895498624981911</v>
      </c>
      <c r="E12" s="21"/>
      <c r="F12" s="18" t="s">
        <v>13</v>
      </c>
      <c r="G12" s="24" t="str">
        <f ca="1">INDIRECT("'"&amp;Auswahl_Jahr&amp;"'!G13")</f>
        <v>Kraftfahrzeugtechnik</v>
      </c>
      <c r="H12" s="22">
        <f ca="1">INDIRECT("'"&amp;Auswahl_Jahr&amp;"'!H13")</f>
        <v>7497</v>
      </c>
      <c r="I12" s="21">
        <f ca="1">INDIRECT("'"&amp;Auswahl_Jahr&amp;"'!I13")</f>
        <v>10.428287268225509</v>
      </c>
      <c r="L12" s="54"/>
      <c r="M12" s="54"/>
    </row>
    <row r="13" spans="1:13">
      <c r="A13" s="18" t="s">
        <v>15</v>
      </c>
      <c r="B13" s="24" t="str">
        <f ca="1">INDIRECT("'"&amp;Auswahl_Jahr&amp;"'!B14")</f>
        <v>Verwaltungsassistentin</v>
      </c>
      <c r="C13" s="20">
        <f ca="1">INDIRECT("'"&amp;Auswahl_Jahr&amp;"'!C14")</f>
        <v>1670</v>
      </c>
      <c r="D13" s="21">
        <f ca="1">INDIRECT("'"&amp;Auswahl_Jahr&amp;"'!D14")</f>
        <v>4.8342741351859893</v>
      </c>
      <c r="E13" s="19"/>
      <c r="F13" s="18" t="s">
        <v>15</v>
      </c>
      <c r="G13" s="24" t="str">
        <f ca="1">INDIRECT("'"&amp;Auswahl_Jahr&amp;"'!G14")</f>
        <v>Einzelhandel 1)</v>
      </c>
      <c r="H13" s="22">
        <f ca="1">INDIRECT("'"&amp;Auswahl_Jahr&amp;"'!H14")</f>
        <v>4712</v>
      </c>
      <c r="I13" s="21">
        <f ca="1">INDIRECT("'"&amp;Auswahl_Jahr&amp;"'!I14")</f>
        <v>6.5543670278616242</v>
      </c>
      <c r="L13" s="54"/>
      <c r="M13" s="54"/>
    </row>
    <row r="14" spans="1:13">
      <c r="A14" s="18" t="s">
        <v>18</v>
      </c>
      <c r="B14" s="24" t="str">
        <f ca="1">INDIRECT("'"&amp;Auswahl_Jahr&amp;"'!B15")</f>
        <v>Pharmazeutisch-kaufmännische Assistenz</v>
      </c>
      <c r="C14" s="20">
        <f ca="1">INDIRECT("'"&amp;Auswahl_Jahr&amp;"'!C15")</f>
        <v>1507</v>
      </c>
      <c r="D14" s="21">
        <f ca="1">INDIRECT("'"&amp;Auswahl_Jahr&amp;"'!D15")</f>
        <v>4.362425821392387</v>
      </c>
      <c r="E14" s="21"/>
      <c r="F14" s="18" t="s">
        <v>18</v>
      </c>
      <c r="G14" s="24" t="str">
        <f ca="1">INDIRECT("'"&amp;Auswahl_Jahr&amp;"'!G15")</f>
        <v xml:space="preserve">Installations- und Gebäudetechnik </v>
      </c>
      <c r="H14" s="22">
        <f ca="1">INDIRECT("'"&amp;Auswahl_Jahr&amp;"'!H15")</f>
        <v>4125</v>
      </c>
      <c r="I14" s="21">
        <f ca="1">INDIRECT("'"&amp;Auswahl_Jahr&amp;"'!I15")</f>
        <v>5.7378531387795411</v>
      </c>
      <c r="L14" s="55"/>
      <c r="M14" s="55"/>
    </row>
    <row r="15" spans="1:13">
      <c r="A15" s="18" t="s">
        <v>21</v>
      </c>
      <c r="B15" s="24" t="str">
        <f ca="1">INDIRECT("'"&amp;Auswahl_Jahr&amp;"'!B16")</f>
        <v>Metalltechnik 1)</v>
      </c>
      <c r="C15" s="20">
        <f ca="1">INDIRECT("'"&amp;Auswahl_Jahr&amp;"'!C16")</f>
        <v>1122</v>
      </c>
      <c r="D15" s="21">
        <f ca="1">INDIRECT("'"&amp;Auswahl_Jahr&amp;"'!D16")</f>
        <v>3.2479374728614849</v>
      </c>
      <c r="E15" s="21"/>
      <c r="F15" s="18" t="s">
        <v>21</v>
      </c>
      <c r="G15" s="24" t="str">
        <f ca="1">INDIRECT("'"&amp;Auswahl_Jahr&amp;"'!G16")</f>
        <v>Mechatronik 2)</v>
      </c>
      <c r="H15" s="22">
        <f ca="1">INDIRECT("'"&amp;Auswahl_Jahr&amp;"'!H16")</f>
        <v>3040</v>
      </c>
      <c r="I15" s="21">
        <f ca="1">INDIRECT("'"&amp;Auswahl_Jahr&amp;"'!I16")</f>
        <v>4.228623888942983</v>
      </c>
      <c r="L15" s="55"/>
      <c r="M15" s="55"/>
    </row>
    <row r="16" spans="1:13">
      <c r="A16" s="18" t="s">
        <v>24</v>
      </c>
      <c r="B16" s="24" t="str">
        <f ca="1">INDIRECT("'"&amp;Auswahl_Jahr&amp;"'!B17")</f>
        <v>Hotel- und Gastgewerbeassistentin</v>
      </c>
      <c r="C16" s="20">
        <f ca="1">INDIRECT("'"&amp;Auswahl_Jahr&amp;"'!C17")</f>
        <v>965</v>
      </c>
      <c r="D16" s="21">
        <f ca="1">INDIRECT("'"&amp;Auswahl_Jahr&amp;"'!D17")</f>
        <v>2.793457808655377</v>
      </c>
      <c r="E16" s="21"/>
      <c r="F16" s="18" t="s">
        <v>24</v>
      </c>
      <c r="G16" s="24" t="str">
        <f ca="1">INDIRECT("'"&amp;Auswahl_Jahr&amp;"'!G17")</f>
        <v>Tischlerei 3)</v>
      </c>
      <c r="H16" s="22">
        <f ca="1">INDIRECT("'"&amp;Auswahl_Jahr&amp;"'!H17")</f>
        <v>2163</v>
      </c>
      <c r="I16" s="21">
        <f ca="1">INDIRECT("'"&amp;Auswahl_Jahr&amp;"'!I17")</f>
        <v>3.008721536770945</v>
      </c>
      <c r="L16" s="55"/>
      <c r="M16" s="55"/>
    </row>
    <row r="17" spans="1:13" s="56" customFormat="1">
      <c r="A17" s="23" t="s">
        <v>27</v>
      </c>
      <c r="B17" s="24" t="str">
        <f ca="1">INDIRECT("'"&amp;Auswahl_Jahr&amp;"'!B18")</f>
        <v>Köchin</v>
      </c>
      <c r="C17" s="20">
        <f ca="1">INDIRECT("'"&amp;Auswahl_Jahr&amp;"'!C18")</f>
        <v>942</v>
      </c>
      <c r="D17" s="21">
        <f ca="1">INDIRECT("'"&amp;Auswahl_Jahr&amp;"'!D18")</f>
        <v>2.7268779852366478</v>
      </c>
      <c r="E17" s="25"/>
      <c r="F17" s="23" t="s">
        <v>27</v>
      </c>
      <c r="G17" s="24" t="str">
        <f ca="1">INDIRECT("'"&amp;Auswahl_Jahr&amp;"'!G18")</f>
        <v>Informationstechnologie 1)</v>
      </c>
      <c r="H17" s="22">
        <f ca="1">INDIRECT("'"&amp;Auswahl_Jahr&amp;"'!H18")</f>
        <v>1997</v>
      </c>
      <c r="I17" s="21">
        <f ca="1">INDIRECT("'"&amp;Auswahl_Jahr&amp;"'!I18")</f>
        <v>2.7778164165194528</v>
      </c>
      <c r="J17" s="51"/>
      <c r="L17" s="55"/>
      <c r="M17" s="55"/>
    </row>
    <row r="18" spans="1:13">
      <c r="A18" s="18" t="s">
        <v>29</v>
      </c>
      <c r="B18" s="24" t="str">
        <f ca="1">INDIRECT("'"&amp;Auswahl_Jahr&amp;"'!B19")</f>
        <v>Konditorei (Zuckerbäckerei) 1)</v>
      </c>
      <c r="C18" s="20">
        <f ca="1">INDIRECT("'"&amp;Auswahl_Jahr&amp;"'!C19")</f>
        <v>853</v>
      </c>
      <c r="D18" s="21">
        <f ca="1">INDIRECT("'"&amp;Auswahl_Jahr&amp;"'!D19")</f>
        <v>2.4692430163554784</v>
      </c>
      <c r="E18" s="21"/>
      <c r="F18" s="18" t="s">
        <v>29</v>
      </c>
      <c r="G18" s="24" t="str">
        <f ca="1">INDIRECT("'"&amp;Auswahl_Jahr&amp;"'!G19")</f>
        <v>Koch</v>
      </c>
      <c r="H18" s="22">
        <f ca="1">INDIRECT("'"&amp;Auswahl_Jahr&amp;"'!H19")</f>
        <v>1920</v>
      </c>
      <c r="I18" s="21">
        <f ca="1">INDIRECT("'"&amp;Auswahl_Jahr&amp;"'!I19")</f>
        <v>2.6707098245955683</v>
      </c>
      <c r="L18" s="55"/>
      <c r="M18" s="55"/>
    </row>
    <row r="19" spans="1:13">
      <c r="A19" s="18" t="s">
        <v>32</v>
      </c>
      <c r="B19" s="24" t="str">
        <f ca="1">INDIRECT("'"&amp;Auswahl_Jahr&amp;"'!B20")</f>
        <v>Restaurantfachfrau</v>
      </c>
      <c r="C19" s="20">
        <f ca="1">INDIRECT("'"&amp;Auswahl_Jahr&amp;"'!C20")</f>
        <v>782</v>
      </c>
      <c r="D19" s="21">
        <f ca="1">INDIRECT("'"&amp;Auswahl_Jahr&amp;"'!D20")</f>
        <v>2.2637139962367927</v>
      </c>
      <c r="E19" s="21"/>
      <c r="F19" s="18" t="s">
        <v>32</v>
      </c>
      <c r="G19" s="24" t="str">
        <f ca="1">INDIRECT("'"&amp;Auswahl_Jahr&amp;"'!G20")</f>
        <v>Zimmerei 4)</v>
      </c>
      <c r="H19" s="22">
        <f ca="1">INDIRECT("'"&amp;Auswahl_Jahr&amp;"'!H20")</f>
        <v>1849</v>
      </c>
      <c r="I19" s="21">
        <f ca="1">INDIRECT("'"&amp;Auswahl_Jahr&amp;"'!I20")</f>
        <v>2.5719492008735445</v>
      </c>
      <c r="K19" s="57"/>
      <c r="L19" s="55"/>
      <c r="M19" s="55"/>
    </row>
    <row r="20" spans="1:13">
      <c r="A20" s="27"/>
      <c r="B20" s="96" t="str">
        <f ca="1">INDIRECT("'"&amp;Auswahl_Jahr&amp;"'!B21")</f>
        <v>Summe "TOP-10"</v>
      </c>
      <c r="C20" s="28">
        <f ca="1">INDIRECT("'"&amp;Auswahl_Jahr&amp;"'!C21")</f>
        <v>19247</v>
      </c>
      <c r="D20" s="30">
        <f ca="1">INDIRECT("'"&amp;Auswahl_Jahr&amp;"'!D21")</f>
        <v>55.71573310175134</v>
      </c>
      <c r="E20" s="30"/>
      <c r="F20" s="31"/>
      <c r="G20" s="96" t="str">
        <f ca="1">INDIRECT("'"&amp;Auswahl_Jahr&amp;"'!G21")</f>
        <v>Summe "TOP-10"</v>
      </c>
      <c r="H20" s="33">
        <f ca="1">INDIRECT("'"&amp;Auswahl_Jahr&amp;"'!H21")</f>
        <v>45430</v>
      </c>
      <c r="I20" s="30">
        <f ca="1">INDIRECT("'"&amp;Auswahl_Jahr&amp;"'!I21")</f>
        <v>63.192889235092011</v>
      </c>
    </row>
    <row r="21" spans="1:13">
      <c r="A21" s="97"/>
      <c r="B21" s="98" t="str">
        <f ca="1">INDIRECT("'"&amp;Auswahl_Jahr&amp;"'!B22")</f>
        <v>Lehrlinge insgesamt</v>
      </c>
      <c r="C21" s="99">
        <f ca="1">INDIRECT("'"&amp;Auswahl_Jahr&amp;"'!C22")</f>
        <v>34545</v>
      </c>
      <c r="D21" s="100">
        <f ca="1">INDIRECT("'"&amp;Auswahl_Jahr&amp;"'!D22")</f>
        <v>100</v>
      </c>
      <c r="E21" s="31"/>
      <c r="F21" s="97"/>
      <c r="G21" s="98" t="str">
        <f ca="1">INDIRECT("'"&amp;Auswahl_Jahr&amp;"'!G22")</f>
        <v>Lehrlinge insgesamt</v>
      </c>
      <c r="H21" s="101">
        <f ca="1">INDIRECT("'"&amp;Auswahl_Jahr&amp;"'!H22")</f>
        <v>71891</v>
      </c>
      <c r="I21" s="100">
        <f ca="1">INDIRECT("'"&amp;Auswahl_Jahr&amp;"'!I22")</f>
        <v>100</v>
      </c>
    </row>
    <row r="22" spans="1:13">
      <c r="A22" s="31"/>
      <c r="B22" s="27"/>
      <c r="C22" s="69"/>
      <c r="D22" s="30"/>
      <c r="E22" s="31"/>
      <c r="F22" s="31"/>
      <c r="G22" s="70"/>
      <c r="H22" s="71"/>
      <c r="I22" s="30"/>
    </row>
    <row r="23" spans="1:13" ht="30" customHeight="1">
      <c r="A23" s="145" t="str">
        <f ca="1">IF(ISBLANK(INDIRECT("'"&amp;Auswahl_Jahr&amp;"'!A24")),"",INDIRECT("'"&amp;Auswahl_Jahr&amp;"'!A24"))</f>
        <v>Aufgrund der geringen Fallzahl erfolgt diese Auswertung nur für Mädchen und Burschen. Personen mit anderen Geschlechtseinträgen als weiblich oder männlich sind daher nicht erfasst.</v>
      </c>
      <c r="B23" s="145"/>
      <c r="C23" s="145"/>
      <c r="D23" s="145"/>
      <c r="E23" s="145"/>
      <c r="F23" s="145"/>
      <c r="G23" s="145"/>
      <c r="H23" s="145"/>
      <c r="I23" s="145"/>
      <c r="J23" s="59"/>
    </row>
    <row r="24" spans="1:13" ht="15.75">
      <c r="A24" s="40" t="str">
        <f ca="1">IF(ISBLANK(INDIRECT("'"&amp;Auswahl_Jahr&amp;"'!A25")),"",INDIRECT("'"&amp;Auswahl_Jahr&amp;"'!A25"))</f>
        <v xml:space="preserve">1) Lehrberuf mit allen Schwerpunkten </v>
      </c>
      <c r="B24" s="40"/>
      <c r="C24" s="40"/>
      <c r="D24" s="40"/>
      <c r="E24" s="40"/>
      <c r="F24" s="40"/>
      <c r="G24" s="40"/>
      <c r="H24" s="40"/>
      <c r="I24" s="47"/>
      <c r="J24" s="59"/>
    </row>
    <row r="25" spans="1:13" ht="14.25" customHeight="1">
      <c r="A25" s="40" t="str">
        <f ca="1">IF(ISBLANK(INDIRECT("'"&amp;Auswahl_Jahr&amp;"'!A26")),"",INDIRECT("'"&amp;Auswahl_Jahr&amp;"'!A26"))</f>
        <v>2) Modullehrberuf inklusive Vorgängerlehrberufe</v>
      </c>
      <c r="B25" s="40"/>
      <c r="C25" s="40"/>
      <c r="D25" s="40"/>
      <c r="E25" s="40"/>
      <c r="F25" s="40"/>
      <c r="H25" s="40"/>
      <c r="I25" s="47"/>
      <c r="J25" s="59"/>
    </row>
    <row r="26" spans="1:13" ht="15.75">
      <c r="A26" s="40" t="str">
        <f ca="1">IF(ISBLANK(INDIRECT("'"&amp;Auswahl_Jahr&amp;"'!A27")),"",INDIRECT("'"&amp;Auswahl_Jahr&amp;"'!A27"))</f>
        <v>3) Tischlerei inklusive Tischlereitechnik mit allen SP und Vorgängerlehrberufe</v>
      </c>
      <c r="B26" s="41"/>
      <c r="C26" s="41"/>
      <c r="D26" s="41"/>
      <c r="E26" s="41"/>
      <c r="F26" s="41"/>
      <c r="G26" s="41"/>
      <c r="H26" s="41"/>
      <c r="I26" s="41"/>
    </row>
    <row r="27" spans="1:13" ht="15.75">
      <c r="A27" s="40" t="str">
        <f ca="1">IF(ISBLANK(INDIRECT("'"&amp;Auswahl_Jahr&amp;"'!A28")),"",INDIRECT("'"&amp;Auswahl_Jahr&amp;"'!A28"))</f>
        <v>4) Zimmerei und Zimmereitechnik</v>
      </c>
      <c r="B27" s="41"/>
      <c r="C27" s="41"/>
      <c r="D27" s="41"/>
      <c r="E27" s="41"/>
      <c r="F27" s="41"/>
      <c r="G27" s="41"/>
      <c r="H27" s="41"/>
      <c r="I27" s="41"/>
    </row>
    <row r="28" spans="1:13" ht="15.75">
      <c r="A28" s="40" t="str">
        <f ca="1">IF(ISBLANK(INDIRECT("'"&amp;Auswahl_Jahr&amp;"'!A29")),"",INDIRECT("'"&amp;Auswahl_Jahr&amp;"'!A29"))</f>
        <v/>
      </c>
      <c r="B28" s="41"/>
      <c r="C28" s="41"/>
      <c r="D28" s="41"/>
      <c r="E28" s="41"/>
      <c r="F28" s="41"/>
      <c r="G28" s="41"/>
      <c r="H28" s="41"/>
      <c r="I28" s="41"/>
    </row>
    <row r="29" spans="1:13" ht="13.5" customHeight="1">
      <c r="A29" s="40" t="str">
        <f ca="1">IF(ISBLANK(INDIRECT("'"&amp;Auswahl_Jahr&amp;"'!A30")),"",INDIRECT("'"&amp;Auswahl_Jahr&amp;"'!A30"))</f>
        <v>Quelle: LEHRLINGSSTATISTIK 2024, Wirtschaftskammern Österreichs</v>
      </c>
      <c r="B29" s="41"/>
      <c r="C29" s="41"/>
      <c r="D29" s="41"/>
      <c r="E29" s="41"/>
      <c r="F29" s="41"/>
      <c r="G29" s="41"/>
      <c r="H29" s="41"/>
      <c r="I29" s="41"/>
    </row>
    <row r="30" spans="1:13">
      <c r="A30" s="84" t="str">
        <f ca="1">IF(ISBLANK(INDIRECT("'"&amp;Auswahl_Jahr&amp;"'!A31")),"",INDIRECT("'"&amp;Auswahl_Jahr&amp;"'!A31"))</f>
        <v/>
      </c>
      <c r="B30" s="83"/>
      <c r="C30" s="83"/>
      <c r="D30" s="83"/>
      <c r="E30" s="83"/>
      <c r="F30" s="83"/>
      <c r="G30" s="83"/>
      <c r="H30" s="83"/>
      <c r="I30" s="83"/>
    </row>
    <row r="32" spans="1:13">
      <c r="B32" s="54"/>
    </row>
    <row r="33" spans="2:2">
      <c r="B33" s="54"/>
    </row>
  </sheetData>
  <sheetProtection algorithmName="SHA-512" hashValue="qcXbNJXVvi5Ts1vFXjIxpjflXq+icm4oKw3CpNZ7CuKEJGQtTuAfr0gru0ew3vTKUiI5+/kxf+wHINqKBTZ/jw==" saltValue="08TIqjiYdNkEdPN+MT1+dw==" spinCount="100000" sheet="1" scenarios="1"/>
  <mergeCells count="1">
    <mergeCell ref="A23:I23"/>
  </mergeCells>
  <pageMargins left="0.86614173228346458" right="0.6692913385826772" top="0.74803149606299213" bottom="0.43307086614173229" header="0.35433070866141736" footer="0.35433070866141736"/>
  <pageSetup paperSize="9" orientation="landscape" verticalDpi="4294967295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Spinner 1">
              <controlPr defaultSize="0" autoPict="0">
                <anchor>
                  <from>
                    <xdr:col>1</xdr:col>
                    <xdr:colOff>1990725</xdr:colOff>
                    <xdr:row>2</xdr:row>
                    <xdr:rowOff>171450</xdr:rowOff>
                  </from>
                  <to>
                    <xdr:col>1</xdr:col>
                    <xdr:colOff>2124075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4:M34"/>
  <sheetViews>
    <sheetView workbookViewId="0">
      <selection activeCell="L17" sqref="L17"/>
    </sheetView>
  </sheetViews>
  <sheetFormatPr baseColWidth="10" defaultColWidth="11.42578125" defaultRowHeight="15"/>
  <cols>
    <col min="1" max="1" width="3" style="51" customWidth="1"/>
    <col min="2" max="2" width="41.42578125" style="51" customWidth="1"/>
    <col min="3" max="3" width="10" style="51" customWidth="1"/>
    <col min="4" max="4" width="9.28515625" style="51" customWidth="1"/>
    <col min="5" max="5" width="4.5703125" style="51" customWidth="1"/>
    <col min="6" max="6" width="3.28515625" style="51" customWidth="1"/>
    <col min="7" max="7" width="41.140625" style="51" customWidth="1"/>
    <col min="8" max="9" width="9.28515625" style="51" customWidth="1"/>
    <col min="10" max="11" width="11.42578125" style="51"/>
    <col min="12" max="12" width="38.140625" style="51" customWidth="1"/>
    <col min="13" max="16384" width="11.42578125" style="51"/>
  </cols>
  <sheetData>
    <row r="4" spans="1:13" ht="18">
      <c r="A4" s="49" t="s">
        <v>87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3">
      <c r="A5" s="52"/>
      <c r="B5" s="52"/>
      <c r="C5" s="52"/>
      <c r="D5" s="53"/>
      <c r="L5" s="53"/>
    </row>
    <row r="6" spans="1:13" ht="18">
      <c r="A6" s="6" t="s">
        <v>96</v>
      </c>
      <c r="B6" s="6"/>
      <c r="C6" s="6"/>
      <c r="D6" s="6"/>
      <c r="E6" s="6"/>
      <c r="F6" s="6"/>
      <c r="G6" s="6"/>
      <c r="H6" s="6"/>
      <c r="I6" s="6"/>
      <c r="L6" s="53"/>
    </row>
    <row r="7" spans="1:13" ht="18">
      <c r="A7" s="7"/>
      <c r="B7" s="7"/>
      <c r="C7" s="7"/>
      <c r="D7" s="7"/>
      <c r="E7" s="7"/>
      <c r="F7" s="7"/>
      <c r="G7" s="7"/>
      <c r="H7" s="7"/>
      <c r="I7" s="7"/>
      <c r="L7" s="53"/>
    </row>
    <row r="8" spans="1:13" ht="18">
      <c r="A8" s="8"/>
      <c r="B8" s="8"/>
      <c r="C8" s="8"/>
      <c r="D8" s="8"/>
      <c r="E8" s="9"/>
      <c r="F8" s="9"/>
      <c r="G8" s="9"/>
      <c r="H8" s="8"/>
      <c r="I8" s="8"/>
      <c r="L8" s="53"/>
    </row>
    <row r="9" spans="1:13" ht="18">
      <c r="A9" s="10"/>
      <c r="B9" s="11" t="s">
        <v>2</v>
      </c>
      <c r="C9" s="10"/>
      <c r="D9" s="10"/>
      <c r="E9" s="12"/>
      <c r="F9" s="10"/>
      <c r="G9" s="13" t="s">
        <v>3</v>
      </c>
      <c r="H9" s="10"/>
      <c r="I9" s="10"/>
    </row>
    <row r="10" spans="1:13" ht="54">
      <c r="A10" s="14"/>
      <c r="B10" s="14" t="s">
        <v>4</v>
      </c>
      <c r="C10" s="15" t="s">
        <v>5</v>
      </c>
      <c r="D10" s="16" t="s">
        <v>6</v>
      </c>
      <c r="E10" s="17"/>
      <c r="F10" s="14"/>
      <c r="G10" s="14" t="s">
        <v>4</v>
      </c>
      <c r="H10" s="15" t="s">
        <v>5</v>
      </c>
      <c r="I10" s="16" t="s">
        <v>7</v>
      </c>
    </row>
    <row r="11" spans="1:13">
      <c r="A11" s="18" t="s">
        <v>8</v>
      </c>
      <c r="B11" s="19" t="s">
        <v>148</v>
      </c>
      <c r="C11" s="20">
        <v>11015</v>
      </c>
      <c r="D11" s="21">
        <f t="shared" ref="D11:D22" si="0">C11/$C$22*100</f>
        <v>24.818620161326663</v>
      </c>
      <c r="E11" s="21"/>
      <c r="F11" s="18" t="s">
        <v>8</v>
      </c>
      <c r="G11" s="51" t="s">
        <v>88</v>
      </c>
      <c r="H11" s="22">
        <v>9062</v>
      </c>
      <c r="I11" s="21">
        <f t="shared" ref="I11:I22" si="1">H11/$H$22*100</f>
        <v>10.596723458493633</v>
      </c>
      <c r="L11" s="54"/>
      <c r="M11" s="54"/>
    </row>
    <row r="12" spans="1:13">
      <c r="A12" s="18" t="s">
        <v>10</v>
      </c>
      <c r="B12" s="51" t="s">
        <v>14</v>
      </c>
      <c r="C12" s="20">
        <v>5483</v>
      </c>
      <c r="D12" s="21">
        <f t="shared" si="0"/>
        <v>12.3541075210671</v>
      </c>
      <c r="E12" s="21"/>
      <c r="F12" s="18" t="s">
        <v>10</v>
      </c>
      <c r="G12" s="51" t="s">
        <v>89</v>
      </c>
      <c r="H12" s="22">
        <v>7813</v>
      </c>
      <c r="I12" s="21">
        <f t="shared" si="1"/>
        <v>9.1361951424862884</v>
      </c>
      <c r="L12" s="54"/>
      <c r="M12" s="54"/>
    </row>
    <row r="13" spans="1:13">
      <c r="A13" s="18" t="s">
        <v>13</v>
      </c>
      <c r="B13" s="19" t="s">
        <v>71</v>
      </c>
      <c r="C13" s="20">
        <v>4814</v>
      </c>
      <c r="D13" s="21">
        <f t="shared" si="0"/>
        <v>10.846739669235275</v>
      </c>
      <c r="E13" s="21"/>
      <c r="F13" s="18" t="s">
        <v>13</v>
      </c>
      <c r="G13" s="51" t="s">
        <v>90</v>
      </c>
      <c r="H13" s="22">
        <v>5215</v>
      </c>
      <c r="I13" s="21">
        <f t="shared" si="1"/>
        <v>6.098202696539869</v>
      </c>
      <c r="L13" s="54"/>
      <c r="M13" s="54"/>
    </row>
    <row r="14" spans="1:13">
      <c r="A14" s="18" t="s">
        <v>15</v>
      </c>
      <c r="B14" s="19" t="s">
        <v>16</v>
      </c>
      <c r="C14" s="20">
        <v>1918</v>
      </c>
      <c r="D14" s="21">
        <f t="shared" si="0"/>
        <v>4.3215718083907886</v>
      </c>
      <c r="E14" s="19"/>
      <c r="F14" s="18" t="s">
        <v>15</v>
      </c>
      <c r="G14" s="51" t="s">
        <v>148</v>
      </c>
      <c r="H14" s="22">
        <v>4695</v>
      </c>
      <c r="I14" s="21">
        <f t="shared" si="1"/>
        <v>5.4901364640948582</v>
      </c>
      <c r="L14" s="54"/>
      <c r="M14" s="54"/>
    </row>
    <row r="15" spans="1:13">
      <c r="A15" s="18" t="s">
        <v>18</v>
      </c>
      <c r="B15" s="19" t="s">
        <v>22</v>
      </c>
      <c r="C15" s="20">
        <v>1800</v>
      </c>
      <c r="D15" s="21">
        <f t="shared" si="0"/>
        <v>4.0556982560497499</v>
      </c>
      <c r="E15" s="21"/>
      <c r="F15" s="18" t="s">
        <v>18</v>
      </c>
      <c r="G15" s="51" t="s">
        <v>17</v>
      </c>
      <c r="H15" s="22">
        <v>4354</v>
      </c>
      <c r="I15" s="21">
        <f t="shared" si="1"/>
        <v>5.0913853385876493</v>
      </c>
      <c r="L15" s="55"/>
      <c r="M15" s="55"/>
    </row>
    <row r="16" spans="1:13">
      <c r="A16" s="18" t="s">
        <v>21</v>
      </c>
      <c r="B16" s="19" t="s">
        <v>91</v>
      </c>
      <c r="C16" s="20">
        <v>1447</v>
      </c>
      <c r="D16" s="21">
        <f t="shared" si="0"/>
        <v>3.2603307647244382</v>
      </c>
      <c r="E16" s="21"/>
      <c r="F16" s="18" t="s">
        <v>21</v>
      </c>
      <c r="G16" s="51" t="s">
        <v>23</v>
      </c>
      <c r="H16" s="22">
        <v>3451</v>
      </c>
      <c r="I16" s="21">
        <f t="shared" si="1"/>
        <v>4.0354549387841017</v>
      </c>
      <c r="L16" s="55"/>
      <c r="M16" s="55"/>
    </row>
    <row r="17" spans="1:13">
      <c r="A17" s="18" t="s">
        <v>24</v>
      </c>
      <c r="B17" s="19" t="s">
        <v>25</v>
      </c>
      <c r="C17" s="20">
        <v>1208</v>
      </c>
      <c r="D17" s="21">
        <f t="shared" si="0"/>
        <v>2.7218241629489435</v>
      </c>
      <c r="E17" s="21"/>
      <c r="F17" s="18" t="s">
        <v>24</v>
      </c>
      <c r="G17" s="51" t="s">
        <v>20</v>
      </c>
      <c r="H17" s="22">
        <v>3328</v>
      </c>
      <c r="I17" s="21">
        <f t="shared" si="1"/>
        <v>3.8916238876480698</v>
      </c>
      <c r="L17" s="55"/>
      <c r="M17" s="55"/>
    </row>
    <row r="18" spans="1:13" s="56" customFormat="1" ht="16.5" customHeight="1">
      <c r="A18" s="23" t="s">
        <v>27</v>
      </c>
      <c r="B18" s="24" t="s">
        <v>30</v>
      </c>
      <c r="C18" s="20">
        <v>1171</v>
      </c>
      <c r="D18" s="21">
        <f t="shared" si="0"/>
        <v>2.6384570321301428</v>
      </c>
      <c r="E18" s="25"/>
      <c r="F18" s="23" t="s">
        <v>27</v>
      </c>
      <c r="G18" s="56" t="s">
        <v>26</v>
      </c>
      <c r="H18" s="22">
        <v>3187</v>
      </c>
      <c r="I18" s="21">
        <f t="shared" si="1"/>
        <v>3.7267443900043267</v>
      </c>
      <c r="J18" s="51"/>
      <c r="L18" s="55"/>
      <c r="M18" s="55"/>
    </row>
    <row r="19" spans="1:13">
      <c r="A19" s="18" t="s">
        <v>29</v>
      </c>
      <c r="B19" s="19" t="s">
        <v>28</v>
      </c>
      <c r="C19" s="20">
        <v>1147</v>
      </c>
      <c r="D19" s="21">
        <f t="shared" si="0"/>
        <v>2.5843810553828126</v>
      </c>
      <c r="E19" s="21"/>
      <c r="F19" s="18" t="s">
        <v>29</v>
      </c>
      <c r="G19" s="56" t="s">
        <v>76</v>
      </c>
      <c r="H19" s="22">
        <v>2727</v>
      </c>
      <c r="I19" s="21">
        <f t="shared" si="1"/>
        <v>3.188839645918355</v>
      </c>
      <c r="L19" s="55"/>
      <c r="M19" s="55"/>
    </row>
    <row r="20" spans="1:13">
      <c r="A20" s="18" t="s">
        <v>32</v>
      </c>
      <c r="B20" s="24" t="s">
        <v>33</v>
      </c>
      <c r="C20" s="20">
        <v>774</v>
      </c>
      <c r="D20" s="21">
        <f t="shared" si="0"/>
        <v>1.7439502501013924</v>
      </c>
      <c r="E20" s="21"/>
      <c r="F20" s="18" t="s">
        <v>32</v>
      </c>
      <c r="G20" s="51" t="s">
        <v>34</v>
      </c>
      <c r="H20" s="22">
        <v>2056</v>
      </c>
      <c r="I20" s="21">
        <f t="shared" si="1"/>
        <v>2.4042003344364278</v>
      </c>
      <c r="K20" s="57"/>
      <c r="L20" s="55"/>
      <c r="M20" s="55"/>
    </row>
    <row r="21" spans="1:13">
      <c r="A21" s="27"/>
      <c r="B21" s="27" t="s">
        <v>35</v>
      </c>
      <c r="C21" s="28">
        <f>SUM(C11:C20)</f>
        <v>30777</v>
      </c>
      <c r="D21" s="29">
        <f t="shared" si="0"/>
        <v>69.345680681357308</v>
      </c>
      <c r="E21" s="30"/>
      <c r="F21" s="31"/>
      <c r="G21" s="58" t="s">
        <v>35</v>
      </c>
      <c r="H21" s="33">
        <f>SUM(H11:H20)</f>
        <v>45888</v>
      </c>
      <c r="I21" s="29">
        <f t="shared" si="1"/>
        <v>53.659506296993577</v>
      </c>
    </row>
    <row r="22" spans="1:13">
      <c r="A22" s="34"/>
      <c r="B22" s="35" t="s">
        <v>67</v>
      </c>
      <c r="C22" s="36">
        <v>44382</v>
      </c>
      <c r="D22" s="30">
        <f t="shared" si="0"/>
        <v>100</v>
      </c>
      <c r="E22" s="31"/>
      <c r="F22" s="34"/>
      <c r="G22" s="37" t="s">
        <v>68</v>
      </c>
      <c r="H22" s="38">
        <v>85517</v>
      </c>
      <c r="I22" s="30">
        <f t="shared" si="1"/>
        <v>100</v>
      </c>
    </row>
    <row r="23" spans="1:13">
      <c r="A23" s="39"/>
      <c r="B23" s="39"/>
      <c r="C23" s="44"/>
      <c r="D23" s="45"/>
      <c r="E23" s="39"/>
      <c r="F23" s="39"/>
      <c r="G23" s="39"/>
      <c r="H23" s="39"/>
      <c r="I23" s="45"/>
      <c r="J23" s="59"/>
    </row>
    <row r="24" spans="1:13">
      <c r="A24" s="39"/>
      <c r="B24" s="39"/>
      <c r="C24" s="44"/>
      <c r="D24" s="45"/>
      <c r="E24" s="39"/>
      <c r="F24" s="39"/>
      <c r="G24" s="39"/>
      <c r="H24" s="39"/>
      <c r="I24" s="45"/>
      <c r="J24" s="59"/>
    </row>
    <row r="25" spans="1:13" ht="15.75">
      <c r="A25" s="40" t="s">
        <v>36</v>
      </c>
      <c r="B25" s="40"/>
      <c r="C25" s="40"/>
      <c r="D25" s="40"/>
      <c r="E25" s="40"/>
      <c r="F25" s="40"/>
      <c r="G25" s="40"/>
      <c r="H25" s="40"/>
      <c r="I25" s="47"/>
      <c r="J25" s="59"/>
    </row>
    <row r="26" spans="1:13" ht="30.75" customHeight="1">
      <c r="A26" s="146" t="s">
        <v>132</v>
      </c>
      <c r="B26" s="147"/>
      <c r="C26" s="147"/>
      <c r="D26" s="147"/>
      <c r="E26" s="147"/>
      <c r="F26" s="147"/>
      <c r="G26" s="147"/>
      <c r="H26" s="147"/>
      <c r="I26" s="147"/>
      <c r="J26" s="59"/>
    </row>
    <row r="27" spans="1:13" s="61" customFormat="1">
      <c r="A27" s="60" t="s">
        <v>92</v>
      </c>
      <c r="C27" s="40"/>
      <c r="D27" s="40"/>
      <c r="E27" s="40"/>
      <c r="F27" s="40"/>
      <c r="G27" s="40"/>
      <c r="H27" s="40"/>
      <c r="I27" s="47"/>
      <c r="J27" s="62"/>
    </row>
    <row r="28" spans="1:13" s="61" customFormat="1">
      <c r="A28" s="60" t="s">
        <v>93</v>
      </c>
      <c r="C28" s="40"/>
      <c r="D28" s="40"/>
      <c r="E28" s="40"/>
      <c r="F28" s="40"/>
      <c r="G28" s="40"/>
      <c r="H28" s="40"/>
      <c r="I28" s="47"/>
      <c r="J28" s="62"/>
    </row>
    <row r="29" spans="1:13" ht="15.75">
      <c r="A29" s="40" t="s">
        <v>94</v>
      </c>
      <c r="B29" s="41"/>
      <c r="C29" s="41"/>
      <c r="D29" s="41"/>
      <c r="E29" s="41"/>
      <c r="F29" s="41"/>
      <c r="G29" s="41"/>
      <c r="H29" s="41"/>
      <c r="I29" s="41"/>
    </row>
    <row r="30" spans="1:13" ht="15.75">
      <c r="A30" s="40"/>
      <c r="B30" s="41"/>
      <c r="C30" s="41"/>
      <c r="D30" s="41"/>
      <c r="E30" s="41"/>
      <c r="F30" s="41"/>
      <c r="G30" s="41"/>
      <c r="H30" s="41"/>
      <c r="I30" s="41"/>
    </row>
    <row r="31" spans="1:13">
      <c r="A31" s="63" t="s">
        <v>95</v>
      </c>
      <c r="B31" s="39"/>
      <c r="C31" s="39"/>
      <c r="D31" s="39"/>
      <c r="E31" s="39"/>
      <c r="F31" s="39"/>
      <c r="G31" s="39"/>
      <c r="H31" s="39"/>
      <c r="I31" s="39"/>
    </row>
    <row r="33" spans="2:2">
      <c r="B33" s="54"/>
    </row>
    <row r="34" spans="2:2">
      <c r="B34" s="54"/>
    </row>
  </sheetData>
  <mergeCells count="1">
    <mergeCell ref="A26:I26"/>
  </mergeCells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4:M34"/>
  <sheetViews>
    <sheetView workbookViewId="0">
      <selection activeCell="E32" sqref="E32"/>
    </sheetView>
  </sheetViews>
  <sheetFormatPr baseColWidth="10" defaultColWidth="11.42578125" defaultRowHeight="15"/>
  <cols>
    <col min="1" max="1" width="3" style="51" customWidth="1"/>
    <col min="2" max="2" width="41.42578125" style="51" customWidth="1"/>
    <col min="3" max="3" width="10" style="51" customWidth="1"/>
    <col min="4" max="4" width="9.28515625" style="51" customWidth="1"/>
    <col min="5" max="5" width="4.5703125" style="51" customWidth="1"/>
    <col min="6" max="6" width="3.28515625" style="51" customWidth="1"/>
    <col min="7" max="7" width="41.140625" style="51" customWidth="1"/>
    <col min="8" max="9" width="9.28515625" style="51" customWidth="1"/>
    <col min="10" max="11" width="11.42578125" style="51"/>
    <col min="12" max="12" width="38.140625" style="51" customWidth="1"/>
    <col min="13" max="16384" width="11.42578125" style="51"/>
  </cols>
  <sheetData>
    <row r="4" spans="1:13" ht="18">
      <c r="A4" s="49" t="s">
        <v>97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3">
      <c r="A5" s="52"/>
      <c r="B5" s="52"/>
      <c r="C5" s="52"/>
      <c r="D5" s="53"/>
      <c r="L5" s="53"/>
    </row>
    <row r="6" spans="1:13" ht="18">
      <c r="A6" s="64" t="s">
        <v>98</v>
      </c>
      <c r="B6" s="64"/>
      <c r="C6" s="64"/>
      <c r="D6" s="64"/>
      <c r="E6" s="64"/>
      <c r="F6" s="64"/>
      <c r="G6" s="64"/>
      <c r="H6" s="64"/>
      <c r="I6" s="64"/>
      <c r="L6" s="53"/>
    </row>
    <row r="7" spans="1:13" ht="18">
      <c r="A7" s="7"/>
      <c r="B7" s="7"/>
      <c r="C7" s="7"/>
      <c r="D7" s="7"/>
      <c r="E7" s="7"/>
      <c r="F7" s="7"/>
      <c r="G7" s="7"/>
      <c r="H7" s="7"/>
      <c r="I7" s="7"/>
      <c r="L7" s="53"/>
    </row>
    <row r="8" spans="1:13" ht="18">
      <c r="A8" s="8"/>
      <c r="B8" s="8"/>
      <c r="C8" s="8"/>
      <c r="D8" s="8"/>
      <c r="E8" s="9"/>
      <c r="F8" s="9"/>
      <c r="G8" s="9"/>
      <c r="H8" s="8"/>
      <c r="I8" s="8"/>
      <c r="L8" s="53"/>
    </row>
    <row r="9" spans="1:13" ht="18">
      <c r="A9" s="10"/>
      <c r="B9" s="11" t="s">
        <v>2</v>
      </c>
      <c r="C9" s="10"/>
      <c r="D9" s="10"/>
      <c r="E9" s="12"/>
      <c r="F9" s="10"/>
      <c r="G9" s="13" t="s">
        <v>3</v>
      </c>
      <c r="H9" s="10"/>
      <c r="I9" s="10"/>
    </row>
    <row r="10" spans="1:13" ht="54">
      <c r="A10" s="14"/>
      <c r="B10" s="14" t="s">
        <v>4</v>
      </c>
      <c r="C10" s="15" t="s">
        <v>5</v>
      </c>
      <c r="D10" s="16" t="s">
        <v>6</v>
      </c>
      <c r="E10" s="17"/>
      <c r="F10" s="14"/>
      <c r="G10" s="14" t="s">
        <v>4</v>
      </c>
      <c r="H10" s="15" t="s">
        <v>5</v>
      </c>
      <c r="I10" s="16" t="s">
        <v>7</v>
      </c>
    </row>
    <row r="11" spans="1:13" ht="17.25">
      <c r="A11" s="18" t="s">
        <v>8</v>
      </c>
      <c r="B11" s="19" t="s">
        <v>99</v>
      </c>
      <c r="C11" s="20">
        <v>11010</v>
      </c>
      <c r="D11" s="21">
        <f t="shared" ref="D11:D22" si="0">C11/$C$22*100</f>
        <v>25.157088998057809</v>
      </c>
      <c r="E11" s="21"/>
      <c r="F11" s="18" t="s">
        <v>8</v>
      </c>
      <c r="G11" s="51" t="s">
        <v>100</v>
      </c>
      <c r="H11" s="22">
        <v>11923</v>
      </c>
      <c r="I11" s="21">
        <f t="shared" ref="I11:I22" si="1">H11/$H$22*100</f>
        <v>14.141354239559737</v>
      </c>
      <c r="L11" s="54"/>
      <c r="M11" s="54"/>
    </row>
    <row r="12" spans="1:13" ht="17.25">
      <c r="A12" s="18" t="s">
        <v>10</v>
      </c>
      <c r="B12" s="51" t="s">
        <v>14</v>
      </c>
      <c r="C12" s="20">
        <v>5346</v>
      </c>
      <c r="D12" s="21">
        <f t="shared" si="0"/>
        <v>12.215240488975208</v>
      </c>
      <c r="E12" s="21"/>
      <c r="F12" s="18" t="s">
        <v>10</v>
      </c>
      <c r="G12" s="51" t="s">
        <v>101</v>
      </c>
      <c r="H12" s="22">
        <v>8921</v>
      </c>
      <c r="I12" s="21">
        <f t="shared" si="1"/>
        <v>10.580811974428617</v>
      </c>
      <c r="L12" s="54"/>
      <c r="M12" s="54"/>
    </row>
    <row r="13" spans="1:13" ht="17.25">
      <c r="A13" s="18" t="s">
        <v>13</v>
      </c>
      <c r="B13" s="19" t="s">
        <v>71</v>
      </c>
      <c r="C13" s="20">
        <v>4610</v>
      </c>
      <c r="D13" s="21">
        <f t="shared" si="0"/>
        <v>10.533531360676339</v>
      </c>
      <c r="E13" s="21"/>
      <c r="F13" s="18" t="s">
        <v>13</v>
      </c>
      <c r="G13" s="51" t="s">
        <v>102</v>
      </c>
      <c r="H13" s="22">
        <v>7878</v>
      </c>
      <c r="I13" s="21">
        <f t="shared" si="1"/>
        <v>9.3437548183554142</v>
      </c>
      <c r="L13" s="54"/>
      <c r="M13" s="54"/>
    </row>
    <row r="14" spans="1:13" ht="17.25">
      <c r="A14" s="18" t="s">
        <v>15</v>
      </c>
      <c r="B14" s="19" t="s">
        <v>16</v>
      </c>
      <c r="C14" s="20">
        <v>1755</v>
      </c>
      <c r="D14" s="21">
        <f t="shared" si="0"/>
        <v>4.0100536958756994</v>
      </c>
      <c r="E14" s="19"/>
      <c r="F14" s="18" t="s">
        <v>15</v>
      </c>
      <c r="G14" s="51" t="s">
        <v>103</v>
      </c>
      <c r="H14" s="22">
        <v>5029</v>
      </c>
      <c r="I14" s="21">
        <f t="shared" si="1"/>
        <v>5.964679230960825</v>
      </c>
      <c r="L14" s="54"/>
      <c r="M14" s="54"/>
    </row>
    <row r="15" spans="1:13" ht="17.25">
      <c r="A15" s="18" t="s">
        <v>18</v>
      </c>
      <c r="B15" s="19" t="s">
        <v>22</v>
      </c>
      <c r="C15" s="20">
        <v>1650</v>
      </c>
      <c r="D15" s="21">
        <f t="shared" si="0"/>
        <v>3.7701359533874101</v>
      </c>
      <c r="E15" s="21"/>
      <c r="F15" s="18" t="s">
        <v>18</v>
      </c>
      <c r="G15" s="51" t="s">
        <v>99</v>
      </c>
      <c r="H15" s="22">
        <v>4853</v>
      </c>
      <c r="I15" s="21">
        <f t="shared" si="1"/>
        <v>5.7559332487279544</v>
      </c>
      <c r="L15" s="55"/>
      <c r="M15" s="55"/>
    </row>
    <row r="16" spans="1:13" ht="17.25">
      <c r="A16" s="18" t="s">
        <v>21</v>
      </c>
      <c r="B16" s="19" t="s">
        <v>104</v>
      </c>
      <c r="C16" s="20">
        <v>1316</v>
      </c>
      <c r="D16" s="21">
        <f t="shared" si="0"/>
        <v>3.0069690391865649</v>
      </c>
      <c r="E16" s="21"/>
      <c r="F16" s="18" t="s">
        <v>21</v>
      </c>
      <c r="G16" s="51" t="s">
        <v>105</v>
      </c>
      <c r="H16" s="22">
        <v>3769</v>
      </c>
      <c r="I16" s="21">
        <f t="shared" si="1"/>
        <v>4.4702477672482299</v>
      </c>
      <c r="L16" s="55"/>
      <c r="M16" s="55"/>
    </row>
    <row r="17" spans="1:13">
      <c r="A17" s="18" t="s">
        <v>24</v>
      </c>
      <c r="B17" s="19" t="s">
        <v>25</v>
      </c>
      <c r="C17" s="20">
        <v>1166</v>
      </c>
      <c r="D17" s="21">
        <f t="shared" si="0"/>
        <v>2.6642294070604362</v>
      </c>
      <c r="E17" s="21"/>
      <c r="F17" s="18" t="s">
        <v>24</v>
      </c>
      <c r="G17" s="51" t="s">
        <v>23</v>
      </c>
      <c r="H17" s="22">
        <v>3287</v>
      </c>
      <c r="I17" s="21">
        <f t="shared" si="1"/>
        <v>3.8985684295423004</v>
      </c>
      <c r="L17" s="55"/>
      <c r="M17" s="55"/>
    </row>
    <row r="18" spans="1:13" s="56" customFormat="1" ht="16.5" customHeight="1">
      <c r="A18" s="23" t="s">
        <v>27</v>
      </c>
      <c r="B18" s="24" t="s">
        <v>30</v>
      </c>
      <c r="C18" s="20">
        <v>1159</v>
      </c>
      <c r="D18" s="21">
        <f t="shared" si="0"/>
        <v>2.6482348908945506</v>
      </c>
      <c r="E18" s="25"/>
      <c r="F18" s="23" t="s">
        <v>27</v>
      </c>
      <c r="G18" s="56" t="s">
        <v>26</v>
      </c>
      <c r="H18" s="22">
        <v>3100</v>
      </c>
      <c r="I18" s="21">
        <f t="shared" si="1"/>
        <v>3.6767758234198764</v>
      </c>
      <c r="J18" s="51"/>
      <c r="L18" s="55"/>
      <c r="M18" s="55"/>
    </row>
    <row r="19" spans="1:13">
      <c r="A19" s="18" t="s">
        <v>29</v>
      </c>
      <c r="B19" s="19" t="s">
        <v>28</v>
      </c>
      <c r="C19" s="20">
        <v>1131</v>
      </c>
      <c r="D19" s="21">
        <f t="shared" si="0"/>
        <v>2.5842568262310066</v>
      </c>
      <c r="E19" s="21"/>
      <c r="F19" s="18" t="s">
        <v>29</v>
      </c>
      <c r="G19" s="56" t="s">
        <v>34</v>
      </c>
      <c r="H19" s="22">
        <v>2100</v>
      </c>
      <c r="I19" s="21">
        <f t="shared" si="1"/>
        <v>2.4907191061876577</v>
      </c>
      <c r="L19" s="55"/>
      <c r="M19" s="55"/>
    </row>
    <row r="20" spans="1:13" ht="17.25">
      <c r="A20" s="18" t="s">
        <v>32</v>
      </c>
      <c r="B20" s="24" t="s">
        <v>106</v>
      </c>
      <c r="C20" s="20">
        <v>776</v>
      </c>
      <c r="D20" s="21">
        <f t="shared" si="0"/>
        <v>1.7731063635325031</v>
      </c>
      <c r="E20" s="21"/>
      <c r="F20" s="18" t="s">
        <v>32</v>
      </c>
      <c r="G20" s="51" t="s">
        <v>107</v>
      </c>
      <c r="H20" s="22">
        <v>1685</v>
      </c>
      <c r="I20" s="21">
        <f t="shared" si="1"/>
        <v>1.9985055685362876</v>
      </c>
      <c r="K20" s="57"/>
      <c r="L20" s="55"/>
      <c r="M20" s="55"/>
    </row>
    <row r="21" spans="1:13">
      <c r="A21" s="27"/>
      <c r="B21" s="27" t="s">
        <v>35</v>
      </c>
      <c r="C21" s="28">
        <f>SUM(C11:C20)</f>
        <v>29919</v>
      </c>
      <c r="D21" s="29">
        <f t="shared" si="0"/>
        <v>68.362847023877521</v>
      </c>
      <c r="E21" s="30"/>
      <c r="F21" s="31"/>
      <c r="G21" s="58" t="s">
        <v>35</v>
      </c>
      <c r="H21" s="33">
        <f>SUM(H11:H20)</f>
        <v>52545</v>
      </c>
      <c r="I21" s="29">
        <f t="shared" si="1"/>
        <v>62.321350206966898</v>
      </c>
    </row>
    <row r="22" spans="1:13">
      <c r="A22" s="34"/>
      <c r="B22" s="35" t="s">
        <v>67</v>
      </c>
      <c r="C22" s="36">
        <v>43765</v>
      </c>
      <c r="D22" s="30">
        <f t="shared" si="0"/>
        <v>100</v>
      </c>
      <c r="E22" s="31"/>
      <c r="F22" s="34"/>
      <c r="G22" s="37" t="s">
        <v>68</v>
      </c>
      <c r="H22" s="38">
        <v>84313</v>
      </c>
      <c r="I22" s="30">
        <f t="shared" si="1"/>
        <v>100</v>
      </c>
    </row>
    <row r="23" spans="1:13">
      <c r="A23" s="39"/>
      <c r="B23" s="39"/>
      <c r="C23" s="44"/>
      <c r="D23" s="45"/>
      <c r="E23" s="39"/>
      <c r="F23" s="39"/>
      <c r="G23" s="39"/>
      <c r="H23" s="65"/>
      <c r="I23" s="45"/>
      <c r="J23" s="59"/>
    </row>
    <row r="24" spans="1:13">
      <c r="A24" s="39"/>
      <c r="B24" s="39"/>
      <c r="C24" s="44"/>
      <c r="D24" s="45"/>
      <c r="E24" s="39"/>
      <c r="F24" s="39"/>
      <c r="G24" s="39"/>
      <c r="H24" s="65"/>
      <c r="I24" s="45"/>
      <c r="J24" s="59"/>
    </row>
    <row r="25" spans="1:13" ht="15.75">
      <c r="A25" s="40" t="s">
        <v>108</v>
      </c>
      <c r="B25" s="40"/>
      <c r="C25" s="40"/>
      <c r="D25" s="40"/>
      <c r="E25" s="40"/>
      <c r="F25" s="40"/>
      <c r="G25" s="40"/>
      <c r="H25" s="40"/>
      <c r="I25" s="47"/>
      <c r="J25" s="59"/>
    </row>
    <row r="26" spans="1:13" ht="15.75">
      <c r="A26" s="40" t="s">
        <v>109</v>
      </c>
      <c r="B26" s="40"/>
      <c r="C26" s="40"/>
      <c r="D26" s="40"/>
      <c r="E26" s="40"/>
      <c r="F26" s="40"/>
      <c r="G26" s="40"/>
      <c r="H26" s="40"/>
      <c r="I26" s="47"/>
      <c r="J26" s="59"/>
    </row>
    <row r="27" spans="1:13" ht="15.75">
      <c r="A27" s="40" t="s">
        <v>110</v>
      </c>
      <c r="B27" s="41"/>
      <c r="C27" s="41"/>
      <c r="D27" s="41"/>
      <c r="E27" s="41"/>
      <c r="F27" s="41"/>
      <c r="G27" s="41"/>
      <c r="H27" s="41"/>
      <c r="I27" s="41"/>
    </row>
    <row r="28" spans="1:13" ht="15.75">
      <c r="A28" s="40" t="s">
        <v>111</v>
      </c>
      <c r="B28" s="41"/>
      <c r="C28" s="41"/>
      <c r="D28" s="41"/>
      <c r="E28" s="41"/>
      <c r="F28" s="41"/>
      <c r="G28" s="41"/>
      <c r="H28" s="41"/>
      <c r="I28" s="41"/>
    </row>
    <row r="29" spans="1:13" ht="15.75">
      <c r="A29" s="66"/>
      <c r="B29" s="41"/>
      <c r="C29" s="41"/>
      <c r="D29" s="41"/>
      <c r="E29" s="41"/>
      <c r="F29" s="41"/>
      <c r="G29" s="41"/>
      <c r="H29" s="41"/>
      <c r="I29" s="41"/>
    </row>
    <row r="30" spans="1:13" ht="15.75">
      <c r="A30" s="66"/>
      <c r="B30" s="41"/>
      <c r="C30" s="41"/>
      <c r="D30" s="41"/>
      <c r="E30" s="41"/>
      <c r="F30" s="41"/>
      <c r="G30" s="41"/>
      <c r="H30" s="41"/>
      <c r="I30" s="41"/>
    </row>
    <row r="31" spans="1:13">
      <c r="A31" s="63" t="s">
        <v>112</v>
      </c>
      <c r="B31" s="39"/>
      <c r="C31" s="39"/>
      <c r="D31" s="39"/>
      <c r="E31" s="39"/>
      <c r="F31" s="39"/>
      <c r="G31" s="39"/>
      <c r="H31" s="39"/>
      <c r="I31" s="39"/>
    </row>
    <row r="33" spans="2:2">
      <c r="B33" s="54"/>
    </row>
    <row r="34" spans="2:2">
      <c r="B34" s="54"/>
    </row>
  </sheetData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4:M33"/>
  <sheetViews>
    <sheetView workbookViewId="0">
      <selection activeCell="E32" sqref="E32"/>
    </sheetView>
  </sheetViews>
  <sheetFormatPr baseColWidth="10" defaultColWidth="11.42578125" defaultRowHeight="15"/>
  <cols>
    <col min="1" max="1" width="3" style="51" customWidth="1"/>
    <col min="2" max="2" width="41.42578125" style="51" customWidth="1"/>
    <col min="3" max="3" width="10" style="51" customWidth="1"/>
    <col min="4" max="4" width="9.28515625" style="51" customWidth="1"/>
    <col min="5" max="5" width="4.5703125" style="51" customWidth="1"/>
    <col min="6" max="6" width="3.28515625" style="51" customWidth="1"/>
    <col min="7" max="7" width="41.140625" style="51" customWidth="1"/>
    <col min="8" max="9" width="9.28515625" style="51" customWidth="1"/>
    <col min="10" max="11" width="11.42578125" style="51"/>
    <col min="12" max="12" width="38.140625" style="51" customWidth="1"/>
    <col min="13" max="16384" width="11.42578125" style="51"/>
  </cols>
  <sheetData>
    <row r="4" spans="1:13" ht="18">
      <c r="A4" s="49" t="s">
        <v>113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3">
      <c r="A5" s="52"/>
      <c r="B5" s="52"/>
      <c r="C5" s="52"/>
      <c r="D5" s="53"/>
      <c r="L5" s="53"/>
    </row>
    <row r="6" spans="1:13" ht="18">
      <c r="A6" s="64" t="s">
        <v>98</v>
      </c>
      <c r="B6" s="64"/>
      <c r="C6" s="64"/>
      <c r="D6" s="64"/>
      <c r="E6" s="64"/>
      <c r="F6" s="64"/>
      <c r="G6" s="64"/>
      <c r="H6" s="64"/>
      <c r="I6" s="64"/>
      <c r="L6" s="53"/>
    </row>
    <row r="7" spans="1:13" ht="18">
      <c r="A7" s="7"/>
      <c r="B7" s="7"/>
      <c r="C7" s="7"/>
      <c r="D7" s="7"/>
      <c r="E7" s="7"/>
      <c r="F7" s="7"/>
      <c r="G7" s="7"/>
      <c r="H7" s="7"/>
      <c r="I7" s="7"/>
      <c r="L7" s="53"/>
    </row>
    <row r="8" spans="1:13" ht="18">
      <c r="A8" s="8"/>
      <c r="B8" s="8"/>
      <c r="C8" s="8"/>
      <c r="D8" s="8"/>
      <c r="E8" s="9"/>
      <c r="F8" s="9"/>
      <c r="G8" s="9"/>
      <c r="H8" s="8"/>
      <c r="I8" s="8"/>
      <c r="L8" s="53"/>
    </row>
    <row r="9" spans="1:13" ht="18">
      <c r="A9" s="10"/>
      <c r="B9" s="11" t="s">
        <v>2</v>
      </c>
      <c r="C9" s="10"/>
      <c r="D9" s="10"/>
      <c r="E9" s="12"/>
      <c r="F9" s="10"/>
      <c r="G9" s="13" t="s">
        <v>3</v>
      </c>
      <c r="H9" s="10"/>
      <c r="I9" s="10"/>
    </row>
    <row r="10" spans="1:13" ht="54">
      <c r="A10" s="14"/>
      <c r="B10" s="67" t="s">
        <v>4</v>
      </c>
      <c r="C10" s="68" t="s">
        <v>114</v>
      </c>
      <c r="D10" s="16" t="s">
        <v>6</v>
      </c>
      <c r="E10" s="17"/>
      <c r="F10" s="14"/>
      <c r="G10" s="67" t="s">
        <v>4</v>
      </c>
      <c r="H10" s="68" t="s">
        <v>114</v>
      </c>
      <c r="I10" s="16" t="s">
        <v>7</v>
      </c>
    </row>
    <row r="11" spans="1:13" ht="17.25">
      <c r="A11" s="18" t="s">
        <v>8</v>
      </c>
      <c r="B11" s="19" t="s">
        <v>99</v>
      </c>
      <c r="C11" s="20">
        <v>10964</v>
      </c>
      <c r="D11" s="21">
        <f t="shared" ref="D11:D22" si="0">C11/$C$22*100</f>
        <v>25.41846339314694</v>
      </c>
      <c r="E11" s="21"/>
      <c r="F11" s="18" t="s">
        <v>8</v>
      </c>
      <c r="G11" s="51" t="s">
        <v>100</v>
      </c>
      <c r="H11" s="22">
        <v>11212</v>
      </c>
      <c r="I11" s="21">
        <f t="shared" ref="I11:I22" si="1">H11/$H$22*100</f>
        <v>13.657514556484029</v>
      </c>
      <c r="L11" s="54"/>
      <c r="M11" s="54"/>
    </row>
    <row r="12" spans="1:13" ht="17.25">
      <c r="A12" s="18" t="s">
        <v>10</v>
      </c>
      <c r="B12" s="51" t="s">
        <v>14</v>
      </c>
      <c r="C12" s="20">
        <v>5273</v>
      </c>
      <c r="D12" s="21">
        <f t="shared" si="0"/>
        <v>12.22469513608754</v>
      </c>
      <c r="E12" s="21"/>
      <c r="F12" s="18" t="s">
        <v>10</v>
      </c>
      <c r="G12" s="51" t="s">
        <v>101</v>
      </c>
      <c r="H12" s="22">
        <v>8852</v>
      </c>
      <c r="I12" s="21">
        <f t="shared" si="1"/>
        <v>10.782761224937266</v>
      </c>
      <c r="L12" s="54"/>
      <c r="M12" s="54"/>
    </row>
    <row r="13" spans="1:13" ht="17.25">
      <c r="A13" s="18" t="s">
        <v>13</v>
      </c>
      <c r="B13" s="19" t="s">
        <v>71</v>
      </c>
      <c r="C13" s="20">
        <v>4424</v>
      </c>
      <c r="D13" s="21">
        <f t="shared" si="0"/>
        <v>10.256410256410255</v>
      </c>
      <c r="E13" s="21"/>
      <c r="F13" s="18" t="s">
        <v>13</v>
      </c>
      <c r="G13" s="51" t="s">
        <v>102</v>
      </c>
      <c r="H13" s="22">
        <v>7837</v>
      </c>
      <c r="I13" s="21">
        <f t="shared" si="1"/>
        <v>9.5463736692084691</v>
      </c>
      <c r="L13" s="54"/>
      <c r="M13" s="54"/>
    </row>
    <row r="14" spans="1:13" ht="17.25">
      <c r="A14" s="18" t="s">
        <v>15</v>
      </c>
      <c r="B14" s="19" t="s">
        <v>16</v>
      </c>
      <c r="C14" s="20">
        <v>1659</v>
      </c>
      <c r="D14" s="21">
        <f t="shared" si="0"/>
        <v>3.8461538461538463</v>
      </c>
      <c r="E14" s="19"/>
      <c r="F14" s="18" t="s">
        <v>15</v>
      </c>
      <c r="G14" s="51" t="s">
        <v>103</v>
      </c>
      <c r="H14" s="22">
        <v>4897</v>
      </c>
      <c r="I14" s="21">
        <f t="shared" si="1"/>
        <v>5.9651131629595344</v>
      </c>
      <c r="L14" s="54"/>
      <c r="M14" s="54"/>
    </row>
    <row r="15" spans="1:13" ht="17.25">
      <c r="A15" s="18" t="s">
        <v>18</v>
      </c>
      <c r="B15" s="19" t="s">
        <v>22</v>
      </c>
      <c r="C15" s="20">
        <v>1600</v>
      </c>
      <c r="D15" s="21">
        <f t="shared" si="0"/>
        <v>3.709370797978393</v>
      </c>
      <c r="E15" s="21"/>
      <c r="F15" s="18" t="s">
        <v>18</v>
      </c>
      <c r="G15" s="51" t="s">
        <v>99</v>
      </c>
      <c r="H15" s="22">
        <v>4887</v>
      </c>
      <c r="I15" s="21">
        <f t="shared" si="1"/>
        <v>5.9529320047750138</v>
      </c>
      <c r="L15" s="55"/>
      <c r="M15" s="55"/>
    </row>
    <row r="16" spans="1:13" ht="17.25">
      <c r="A16" s="18" t="s">
        <v>21</v>
      </c>
      <c r="B16" s="19" t="s">
        <v>115</v>
      </c>
      <c r="C16" s="20">
        <v>1204</v>
      </c>
      <c r="D16" s="21">
        <f t="shared" si="0"/>
        <v>2.7913015254787408</v>
      </c>
      <c r="E16" s="21"/>
      <c r="F16" s="18" t="s">
        <v>21</v>
      </c>
      <c r="G16" s="51" t="s">
        <v>116</v>
      </c>
      <c r="H16" s="22">
        <v>3639</v>
      </c>
      <c r="I16" s="21">
        <f t="shared" si="1"/>
        <v>4.4327234633468953</v>
      </c>
      <c r="L16" s="55"/>
      <c r="M16" s="55"/>
    </row>
    <row r="17" spans="1:13">
      <c r="A17" s="18" t="s">
        <v>24</v>
      </c>
      <c r="B17" s="24" t="s">
        <v>30</v>
      </c>
      <c r="C17" s="20">
        <v>1190</v>
      </c>
      <c r="D17" s="21">
        <f t="shared" si="0"/>
        <v>2.7588445309964298</v>
      </c>
      <c r="E17" s="21"/>
      <c r="F17" s="18" t="s">
        <v>24</v>
      </c>
      <c r="G17" s="51" t="s">
        <v>23</v>
      </c>
      <c r="H17" s="22">
        <v>3055</v>
      </c>
      <c r="I17" s="21">
        <f t="shared" si="1"/>
        <v>3.7213438253709161</v>
      </c>
      <c r="L17" s="55"/>
      <c r="M17" s="55"/>
    </row>
    <row r="18" spans="1:13" s="56" customFormat="1" ht="16.5" customHeight="1">
      <c r="A18" s="23" t="s">
        <v>27</v>
      </c>
      <c r="B18" s="19" t="s">
        <v>25</v>
      </c>
      <c r="C18" s="20">
        <v>1164</v>
      </c>
      <c r="D18" s="21">
        <f t="shared" si="0"/>
        <v>2.6985672555292806</v>
      </c>
      <c r="E18" s="25"/>
      <c r="F18" s="23" t="s">
        <v>27</v>
      </c>
      <c r="G18" s="56" t="s">
        <v>26</v>
      </c>
      <c r="H18" s="22">
        <v>2967</v>
      </c>
      <c r="I18" s="21">
        <f t="shared" si="1"/>
        <v>3.6141496333471386</v>
      </c>
      <c r="J18" s="51"/>
      <c r="L18" s="55"/>
      <c r="M18" s="55"/>
    </row>
    <row r="19" spans="1:13" ht="17.25">
      <c r="A19" s="18" t="s">
        <v>29</v>
      </c>
      <c r="B19" s="19" t="s">
        <v>28</v>
      </c>
      <c r="C19" s="20">
        <v>1049</v>
      </c>
      <c r="D19" s="21">
        <f t="shared" si="0"/>
        <v>2.4319562294245838</v>
      </c>
      <c r="E19" s="21"/>
      <c r="F19" s="18" t="s">
        <v>29</v>
      </c>
      <c r="G19" s="56" t="s">
        <v>117</v>
      </c>
      <c r="H19" s="22">
        <v>1912</v>
      </c>
      <c r="I19" s="21">
        <f t="shared" si="1"/>
        <v>2.3290374448802593</v>
      </c>
      <c r="L19" s="55"/>
      <c r="M19" s="55"/>
    </row>
    <row r="20" spans="1:13">
      <c r="A20" s="18" t="s">
        <v>32</v>
      </c>
      <c r="B20" s="24" t="s">
        <v>118</v>
      </c>
      <c r="C20" s="20">
        <v>783</v>
      </c>
      <c r="D20" s="21">
        <f t="shared" si="0"/>
        <v>1.8152733342606759</v>
      </c>
      <c r="E20" s="21"/>
      <c r="F20" s="18" t="s">
        <v>32</v>
      </c>
      <c r="G20" s="51" t="s">
        <v>119</v>
      </c>
      <c r="H20" s="22">
        <v>1662</v>
      </c>
      <c r="I20" s="21">
        <f t="shared" si="1"/>
        <v>2.0245084902672548</v>
      </c>
      <c r="K20" s="57"/>
      <c r="L20" s="55"/>
      <c r="M20" s="55"/>
    </row>
    <row r="21" spans="1:13">
      <c r="A21" s="27"/>
      <c r="B21" s="27" t="s">
        <v>35</v>
      </c>
      <c r="C21" s="28">
        <f>SUM(C11:C20)</f>
        <v>29310</v>
      </c>
      <c r="D21" s="29">
        <f t="shared" si="0"/>
        <v>67.951036305466687</v>
      </c>
      <c r="E21" s="30"/>
      <c r="F21" s="31"/>
      <c r="G21" s="58" t="s">
        <v>35</v>
      </c>
      <c r="H21" s="33">
        <f>SUM(H11:H20)</f>
        <v>50920</v>
      </c>
      <c r="I21" s="29">
        <f t="shared" si="1"/>
        <v>62.026457475576777</v>
      </c>
    </row>
    <row r="22" spans="1:13">
      <c r="A22" s="34"/>
      <c r="B22" s="35" t="s">
        <v>67</v>
      </c>
      <c r="C22" s="36">
        <v>43134</v>
      </c>
      <c r="D22" s="30">
        <f t="shared" si="0"/>
        <v>100</v>
      </c>
      <c r="E22" s="31"/>
      <c r="F22" s="34"/>
      <c r="G22" s="37" t="s">
        <v>68</v>
      </c>
      <c r="H22" s="38">
        <v>82094</v>
      </c>
      <c r="I22" s="30">
        <f t="shared" si="1"/>
        <v>100</v>
      </c>
    </row>
    <row r="23" spans="1:13">
      <c r="A23" s="31"/>
      <c r="B23" s="27"/>
      <c r="C23" s="69"/>
      <c r="D23" s="30"/>
      <c r="E23" s="31"/>
      <c r="F23" s="31"/>
      <c r="G23" s="70"/>
      <c r="H23" s="71"/>
      <c r="I23" s="30"/>
    </row>
    <row r="24" spans="1:13">
      <c r="A24" s="39"/>
      <c r="B24" s="39"/>
      <c r="C24" s="44"/>
      <c r="D24" s="45"/>
      <c r="E24" s="39"/>
      <c r="F24" s="39"/>
      <c r="G24" s="39"/>
      <c r="H24" s="65"/>
      <c r="I24" s="45"/>
      <c r="J24" s="59"/>
    </row>
    <row r="25" spans="1:13" ht="15.75">
      <c r="A25" s="40" t="s">
        <v>108</v>
      </c>
      <c r="B25" s="40"/>
      <c r="C25" s="40"/>
      <c r="D25" s="40"/>
      <c r="E25" s="40"/>
      <c r="F25" s="40"/>
      <c r="G25" s="40"/>
      <c r="H25" s="40"/>
      <c r="I25" s="47"/>
      <c r="J25" s="59"/>
    </row>
    <row r="26" spans="1:13" ht="15.75">
      <c r="A26" s="40" t="s">
        <v>109</v>
      </c>
      <c r="B26" s="40"/>
      <c r="C26" s="40"/>
      <c r="D26" s="40"/>
      <c r="E26" s="40"/>
      <c r="F26" s="40"/>
      <c r="H26" s="40"/>
      <c r="I26" s="47"/>
      <c r="J26" s="59"/>
    </row>
    <row r="27" spans="1:13" ht="15.75">
      <c r="A27" s="40" t="s">
        <v>120</v>
      </c>
      <c r="B27" s="41"/>
      <c r="C27" s="41"/>
      <c r="D27" s="41"/>
      <c r="E27" s="41"/>
      <c r="F27" s="41"/>
      <c r="G27" s="41"/>
      <c r="H27" s="41"/>
      <c r="I27" s="41"/>
    </row>
    <row r="28" spans="1:13" ht="15.75">
      <c r="A28" s="40" t="s">
        <v>121</v>
      </c>
      <c r="B28" s="41"/>
      <c r="C28" s="41"/>
      <c r="D28" s="41"/>
      <c r="E28" s="41"/>
      <c r="F28" s="41"/>
      <c r="G28" s="41"/>
      <c r="H28" s="41"/>
      <c r="I28" s="41"/>
    </row>
    <row r="29" spans="1:13" ht="15.75">
      <c r="A29" s="66"/>
      <c r="B29" s="41"/>
      <c r="C29" s="41"/>
      <c r="D29" s="41"/>
      <c r="E29" s="41"/>
      <c r="F29" s="41"/>
      <c r="G29" s="41"/>
      <c r="H29" s="41"/>
      <c r="I29" s="41"/>
    </row>
    <row r="30" spans="1:13">
      <c r="B30" s="39"/>
      <c r="C30" s="39"/>
      <c r="D30" s="39"/>
      <c r="E30" s="39"/>
      <c r="F30" s="39"/>
      <c r="G30" s="39"/>
      <c r="H30" s="39"/>
      <c r="I30" s="39"/>
    </row>
    <row r="31" spans="1:13">
      <c r="A31" s="63" t="s">
        <v>122</v>
      </c>
    </row>
    <row r="32" spans="1:13">
      <c r="B32" s="54"/>
    </row>
    <row r="33" spans="2:2">
      <c r="B33" s="54"/>
    </row>
  </sheetData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M33"/>
  <sheetViews>
    <sheetView workbookViewId="0">
      <selection activeCell="E32" sqref="E32"/>
    </sheetView>
  </sheetViews>
  <sheetFormatPr baseColWidth="10" defaultColWidth="11.42578125" defaultRowHeight="15"/>
  <cols>
    <col min="1" max="1" width="3" style="51" customWidth="1"/>
    <col min="2" max="2" width="41.42578125" style="51" customWidth="1"/>
    <col min="3" max="3" width="10" style="51" customWidth="1"/>
    <col min="4" max="4" width="9.28515625" style="51" customWidth="1"/>
    <col min="5" max="5" width="4.5703125" style="51" customWidth="1"/>
    <col min="6" max="6" width="3.28515625" style="51" customWidth="1"/>
    <col min="7" max="7" width="41.140625" style="51" customWidth="1"/>
    <col min="8" max="9" width="9.28515625" style="51" customWidth="1"/>
    <col min="10" max="11" width="11.42578125" style="51"/>
    <col min="12" max="12" width="38.140625" style="51" customWidth="1"/>
    <col min="13" max="16384" width="11.42578125" style="51"/>
  </cols>
  <sheetData>
    <row r="2" spans="1:13">
      <c r="B2" s="72"/>
    </row>
    <row r="4" spans="1:13" ht="18">
      <c r="A4" s="49" t="s">
        <v>123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3">
      <c r="A5" s="52"/>
      <c r="B5" s="52"/>
      <c r="C5" s="52"/>
      <c r="D5" s="53"/>
      <c r="L5" s="53"/>
    </row>
    <row r="6" spans="1:13" ht="18">
      <c r="A6" s="64" t="s">
        <v>98</v>
      </c>
      <c r="B6" s="64"/>
      <c r="C6" s="64"/>
      <c r="D6" s="64"/>
      <c r="E6" s="64"/>
      <c r="F6" s="64"/>
      <c r="G6" s="64"/>
      <c r="H6" s="64"/>
      <c r="I6" s="64"/>
      <c r="L6" s="53"/>
    </row>
    <row r="7" spans="1:13" ht="18">
      <c r="A7" s="7"/>
      <c r="B7" s="7"/>
      <c r="C7" s="7"/>
      <c r="D7" s="7"/>
      <c r="E7" s="7"/>
      <c r="F7" s="7"/>
      <c r="G7" s="7"/>
      <c r="H7" s="7"/>
      <c r="I7" s="7"/>
      <c r="L7" s="53"/>
    </row>
    <row r="8" spans="1:13" ht="18">
      <c r="A8" s="8"/>
      <c r="B8" s="8"/>
      <c r="C8" s="8"/>
      <c r="D8" s="8"/>
      <c r="E8" s="9"/>
      <c r="F8" s="9"/>
      <c r="G8" s="9"/>
      <c r="H8" s="8"/>
      <c r="I8" s="8"/>
      <c r="L8" s="53"/>
    </row>
    <row r="9" spans="1:13" ht="18">
      <c r="A9" s="10"/>
      <c r="B9" s="11" t="s">
        <v>2</v>
      </c>
      <c r="C9" s="10"/>
      <c r="D9" s="10"/>
      <c r="E9" s="12"/>
      <c r="F9" s="10"/>
      <c r="G9" s="13" t="s">
        <v>3</v>
      </c>
      <c r="H9" s="10"/>
      <c r="I9" s="10"/>
    </row>
    <row r="10" spans="1:13" ht="54">
      <c r="A10" s="14"/>
      <c r="B10" s="67" t="s">
        <v>4</v>
      </c>
      <c r="C10" s="68" t="s">
        <v>114</v>
      </c>
      <c r="D10" s="16" t="s">
        <v>6</v>
      </c>
      <c r="E10" s="17"/>
      <c r="F10" s="14"/>
      <c r="G10" s="67" t="s">
        <v>4</v>
      </c>
      <c r="H10" s="68" t="s">
        <v>114</v>
      </c>
      <c r="I10" s="16" t="s">
        <v>7</v>
      </c>
    </row>
    <row r="11" spans="1:13" ht="17.25">
      <c r="A11" s="18" t="s">
        <v>8</v>
      </c>
      <c r="B11" s="19" t="s">
        <v>99</v>
      </c>
      <c r="C11" s="20">
        <v>10634</v>
      </c>
      <c r="D11" s="21">
        <f t="shared" ref="D11:D22" si="0">C11/$C$22*100</f>
        <v>25.790648040357006</v>
      </c>
      <c r="E11" s="21"/>
      <c r="F11" s="18" t="s">
        <v>8</v>
      </c>
      <c r="G11" s="51" t="s">
        <v>100</v>
      </c>
      <c r="H11" s="22">
        <v>11037</v>
      </c>
      <c r="I11" s="21">
        <f t="shared" ref="I11:I22" si="1">H11/$H$22*100</f>
        <v>13.909788649854438</v>
      </c>
      <c r="L11" s="54"/>
      <c r="M11" s="54"/>
    </row>
    <row r="12" spans="1:13" ht="17.25">
      <c r="A12" s="18" t="s">
        <v>10</v>
      </c>
      <c r="B12" s="51" t="s">
        <v>14</v>
      </c>
      <c r="C12" s="20">
        <v>4894</v>
      </c>
      <c r="D12" s="21">
        <f t="shared" si="0"/>
        <v>11.86942180830423</v>
      </c>
      <c r="E12" s="21"/>
      <c r="F12" s="18" t="s">
        <v>10</v>
      </c>
      <c r="G12" s="51" t="s">
        <v>101</v>
      </c>
      <c r="H12" s="22">
        <v>8815</v>
      </c>
      <c r="I12" s="21">
        <f t="shared" si="1"/>
        <v>11.109430728319911</v>
      </c>
      <c r="L12" s="54"/>
      <c r="M12" s="54"/>
    </row>
    <row r="13" spans="1:13" ht="17.25">
      <c r="A13" s="18" t="s">
        <v>13</v>
      </c>
      <c r="B13" s="19" t="s">
        <v>71</v>
      </c>
      <c r="C13" s="20">
        <v>4114</v>
      </c>
      <c r="D13" s="21">
        <f t="shared" si="0"/>
        <v>9.9776872332169191</v>
      </c>
      <c r="E13" s="21"/>
      <c r="F13" s="18" t="s">
        <v>13</v>
      </c>
      <c r="G13" s="51" t="s">
        <v>102</v>
      </c>
      <c r="H13" s="22">
        <v>7629</v>
      </c>
      <c r="I13" s="21">
        <f t="shared" si="1"/>
        <v>9.6147302355476576</v>
      </c>
      <c r="L13" s="54"/>
      <c r="M13" s="54"/>
    </row>
    <row r="14" spans="1:13" ht="17.25">
      <c r="A14" s="18" t="s">
        <v>15</v>
      </c>
      <c r="B14" s="19" t="s">
        <v>16</v>
      </c>
      <c r="C14" s="20">
        <v>1509</v>
      </c>
      <c r="D14" s="21">
        <f t="shared" si="0"/>
        <v>3.6597788125727586</v>
      </c>
      <c r="E14" s="19"/>
      <c r="F14" s="18" t="s">
        <v>15</v>
      </c>
      <c r="G14" s="51" t="s">
        <v>99</v>
      </c>
      <c r="H14" s="22">
        <v>4848</v>
      </c>
      <c r="I14" s="21">
        <f t="shared" si="1"/>
        <v>6.1098718288026008</v>
      </c>
      <c r="L14" s="54"/>
      <c r="M14" s="54"/>
    </row>
    <row r="15" spans="1:13" ht="17.25">
      <c r="A15" s="18" t="s">
        <v>18</v>
      </c>
      <c r="B15" s="19" t="s">
        <v>22</v>
      </c>
      <c r="C15" s="20">
        <v>1453</v>
      </c>
      <c r="D15" s="21">
        <f t="shared" si="0"/>
        <v>3.5239619712844394</v>
      </c>
      <c r="E15" s="21"/>
      <c r="F15" s="18" t="s">
        <v>18</v>
      </c>
      <c r="G15" s="51" t="s">
        <v>103</v>
      </c>
      <c r="H15" s="22">
        <v>4625</v>
      </c>
      <c r="I15" s="21">
        <f t="shared" si="1"/>
        <v>5.8288278069744281</v>
      </c>
      <c r="L15" s="55"/>
      <c r="M15" s="55"/>
    </row>
    <row r="16" spans="1:13" ht="17.25">
      <c r="A16" s="18" t="s">
        <v>21</v>
      </c>
      <c r="B16" s="24" t="s">
        <v>30</v>
      </c>
      <c r="C16" s="20">
        <v>1173</v>
      </c>
      <c r="D16" s="21">
        <f t="shared" si="0"/>
        <v>2.8448777648428405</v>
      </c>
      <c r="E16" s="21"/>
      <c r="F16" s="18" t="s">
        <v>21</v>
      </c>
      <c r="G16" s="51" t="s">
        <v>116</v>
      </c>
      <c r="H16" s="22">
        <v>3417</v>
      </c>
      <c r="I16" s="21">
        <f t="shared" si="1"/>
        <v>4.3064009981473781</v>
      </c>
      <c r="L16" s="55"/>
      <c r="M16" s="55"/>
    </row>
    <row r="17" spans="1:13">
      <c r="A17" s="18" t="s">
        <v>24</v>
      </c>
      <c r="B17" s="19" t="s">
        <v>25</v>
      </c>
      <c r="C17" s="20">
        <v>1123</v>
      </c>
      <c r="D17" s="21">
        <f t="shared" si="0"/>
        <v>2.7236127279782694</v>
      </c>
      <c r="E17" s="21"/>
      <c r="F17" s="18" t="s">
        <v>24</v>
      </c>
      <c r="G17" s="51" t="s">
        <v>26</v>
      </c>
      <c r="H17" s="22">
        <v>2797</v>
      </c>
      <c r="I17" s="21">
        <f t="shared" si="1"/>
        <v>3.5250230002394543</v>
      </c>
      <c r="L17" s="55"/>
      <c r="M17" s="55"/>
    </row>
    <row r="18" spans="1:13" s="56" customFormat="1" ht="16.5" customHeight="1">
      <c r="A18" s="23" t="s">
        <v>27</v>
      </c>
      <c r="B18" s="19" t="s">
        <v>28</v>
      </c>
      <c r="C18" s="20">
        <v>1056</v>
      </c>
      <c r="D18" s="21">
        <f t="shared" si="0"/>
        <v>2.5611175785797435</v>
      </c>
      <c r="E18" s="25"/>
      <c r="F18" s="23" t="s">
        <v>27</v>
      </c>
      <c r="G18" s="56" t="s">
        <v>23</v>
      </c>
      <c r="H18" s="22">
        <v>2795</v>
      </c>
      <c r="I18" s="21">
        <f t="shared" si="1"/>
        <v>3.5225024260526547</v>
      </c>
      <c r="J18" s="51"/>
      <c r="L18" s="55"/>
      <c r="M18" s="55"/>
    </row>
    <row r="19" spans="1:13" ht="17.25">
      <c r="A19" s="18" t="s">
        <v>29</v>
      </c>
      <c r="B19" s="19" t="s">
        <v>124</v>
      </c>
      <c r="C19" s="20">
        <v>1035</v>
      </c>
      <c r="D19" s="21">
        <f t="shared" si="0"/>
        <v>2.5101862630966241</v>
      </c>
      <c r="E19" s="21"/>
      <c r="F19" s="18" t="s">
        <v>29</v>
      </c>
      <c r="G19" s="56" t="s">
        <v>117</v>
      </c>
      <c r="H19" s="22">
        <v>1728</v>
      </c>
      <c r="I19" s="21">
        <f t="shared" si="1"/>
        <v>2.1777760973949865</v>
      </c>
      <c r="L19" s="55"/>
      <c r="M19" s="55"/>
    </row>
    <row r="20" spans="1:13" ht="17.25">
      <c r="A20" s="18" t="s">
        <v>32</v>
      </c>
      <c r="B20" s="24" t="s">
        <v>106</v>
      </c>
      <c r="C20" s="20">
        <v>792</v>
      </c>
      <c r="D20" s="21">
        <f t="shared" si="0"/>
        <v>1.9208381839348081</v>
      </c>
      <c r="E20" s="21"/>
      <c r="F20" s="18" t="s">
        <v>32</v>
      </c>
      <c r="G20" s="51" t="s">
        <v>119</v>
      </c>
      <c r="H20" s="22">
        <v>1707</v>
      </c>
      <c r="I20" s="21">
        <f t="shared" si="1"/>
        <v>2.1513100684335891</v>
      </c>
      <c r="K20" s="57"/>
      <c r="L20" s="55"/>
      <c r="M20" s="55"/>
    </row>
    <row r="21" spans="1:13">
      <c r="A21" s="27"/>
      <c r="B21" s="27" t="s">
        <v>35</v>
      </c>
      <c r="C21" s="28">
        <f>SUM(C11:C20)</f>
        <v>27783</v>
      </c>
      <c r="D21" s="29">
        <f t="shared" si="0"/>
        <v>67.382130384167638</v>
      </c>
      <c r="E21" s="30"/>
      <c r="F21" s="31"/>
      <c r="G21" s="58" t="s">
        <v>35</v>
      </c>
      <c r="H21" s="33">
        <f>SUM(H11:H20)</f>
        <v>49398</v>
      </c>
      <c r="I21" s="29">
        <f t="shared" si="1"/>
        <v>62.255661839767093</v>
      </c>
    </row>
    <row r="22" spans="1:13">
      <c r="A22" s="34"/>
      <c r="B22" s="35" t="s">
        <v>67</v>
      </c>
      <c r="C22" s="36">
        <v>41232</v>
      </c>
      <c r="D22" s="30">
        <f t="shared" si="0"/>
        <v>100</v>
      </c>
      <c r="E22" s="31"/>
      <c r="F22" s="34"/>
      <c r="G22" s="37" t="s">
        <v>68</v>
      </c>
      <c r="H22" s="38">
        <v>79347</v>
      </c>
      <c r="I22" s="30">
        <f t="shared" si="1"/>
        <v>100</v>
      </c>
    </row>
    <row r="23" spans="1:13">
      <c r="A23" s="31"/>
      <c r="B23" s="27"/>
      <c r="C23" s="69"/>
      <c r="D23" s="30"/>
      <c r="E23" s="31"/>
      <c r="F23" s="31"/>
      <c r="G23" s="70"/>
      <c r="H23" s="71"/>
      <c r="I23" s="30"/>
    </row>
    <row r="24" spans="1:13">
      <c r="A24" s="39"/>
      <c r="B24" s="39"/>
      <c r="C24" s="44"/>
      <c r="D24" s="45"/>
      <c r="E24" s="39"/>
      <c r="F24" s="39"/>
      <c r="G24" s="39"/>
      <c r="H24" s="65"/>
      <c r="I24" s="45"/>
      <c r="J24" s="59"/>
    </row>
    <row r="25" spans="1:13" ht="15.75">
      <c r="A25" s="40" t="s">
        <v>108</v>
      </c>
      <c r="B25" s="40"/>
      <c r="C25" s="40"/>
      <c r="D25" s="40"/>
      <c r="E25" s="40"/>
      <c r="F25" s="40"/>
      <c r="G25" s="40"/>
      <c r="H25" s="40"/>
      <c r="I25" s="47"/>
      <c r="J25" s="59"/>
    </row>
    <row r="26" spans="1:13" ht="15.75">
      <c r="A26" s="40" t="s">
        <v>109</v>
      </c>
      <c r="B26" s="40"/>
      <c r="C26" s="40"/>
      <c r="D26" s="40"/>
      <c r="E26" s="40"/>
      <c r="F26" s="40"/>
      <c r="H26" s="40"/>
      <c r="I26" s="47"/>
      <c r="J26" s="59"/>
    </row>
    <row r="27" spans="1:13" ht="15.75">
      <c r="A27" s="40" t="s">
        <v>120</v>
      </c>
      <c r="B27" s="41"/>
      <c r="C27" s="41"/>
      <c r="D27" s="41"/>
      <c r="E27" s="41"/>
      <c r="F27" s="41"/>
      <c r="G27" s="41"/>
      <c r="H27" s="41"/>
      <c r="I27" s="41"/>
    </row>
    <row r="28" spans="1:13" ht="15.75">
      <c r="A28" s="40" t="s">
        <v>121</v>
      </c>
      <c r="B28" s="41"/>
      <c r="C28" s="41"/>
      <c r="D28" s="41"/>
      <c r="E28" s="41"/>
      <c r="F28" s="41"/>
      <c r="G28" s="41"/>
      <c r="H28" s="41"/>
      <c r="I28" s="41"/>
    </row>
    <row r="29" spans="1:13" ht="15.75">
      <c r="A29" s="66"/>
      <c r="B29" s="41"/>
      <c r="C29" s="41"/>
      <c r="D29" s="41"/>
      <c r="E29" s="41"/>
      <c r="F29" s="41"/>
      <c r="G29" s="41"/>
      <c r="H29" s="41"/>
      <c r="I29" s="41"/>
    </row>
    <row r="30" spans="1:13">
      <c r="B30" s="39"/>
      <c r="C30" s="39"/>
      <c r="D30" s="39"/>
      <c r="E30" s="39"/>
      <c r="F30" s="39"/>
      <c r="G30" s="39"/>
      <c r="H30" s="39"/>
      <c r="I30" s="39"/>
    </row>
    <row r="31" spans="1:13">
      <c r="A31" s="63" t="s">
        <v>125</v>
      </c>
    </row>
    <row r="32" spans="1:13">
      <c r="B32" s="54"/>
    </row>
    <row r="33" spans="2:2">
      <c r="B33" s="54"/>
    </row>
  </sheetData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M33"/>
  <sheetViews>
    <sheetView workbookViewId="0">
      <selection activeCell="E32" sqref="E32"/>
    </sheetView>
  </sheetViews>
  <sheetFormatPr baseColWidth="10" defaultColWidth="11.42578125" defaultRowHeight="15"/>
  <cols>
    <col min="1" max="1" width="3" style="51" customWidth="1"/>
    <col min="2" max="2" width="41.42578125" style="51" customWidth="1"/>
    <col min="3" max="3" width="10" style="51" customWidth="1"/>
    <col min="4" max="4" width="9.28515625" style="51" customWidth="1"/>
    <col min="5" max="5" width="4.5703125" style="51" customWidth="1"/>
    <col min="6" max="6" width="3.28515625" style="51" customWidth="1"/>
    <col min="7" max="7" width="41.140625" style="51" customWidth="1"/>
    <col min="8" max="9" width="9.28515625" style="51" customWidth="1"/>
    <col min="10" max="11" width="11.42578125" style="51"/>
    <col min="12" max="12" width="38.140625" style="51" customWidth="1"/>
    <col min="13" max="16384" width="11.42578125" style="51"/>
  </cols>
  <sheetData>
    <row r="2" spans="1:13">
      <c r="B2" s="72"/>
    </row>
    <row r="4" spans="1:13" ht="18">
      <c r="A4" s="49" t="s">
        <v>150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3">
      <c r="A5" s="52"/>
      <c r="B5" s="52"/>
      <c r="C5" s="52"/>
      <c r="D5" s="53"/>
      <c r="L5" s="53"/>
    </row>
    <row r="6" spans="1:13" ht="18">
      <c r="A6" s="64" t="s">
        <v>98</v>
      </c>
      <c r="B6" s="64"/>
      <c r="C6" s="64"/>
      <c r="D6" s="64"/>
      <c r="E6" s="64"/>
      <c r="F6" s="64"/>
      <c r="G6" s="64"/>
      <c r="H6" s="64"/>
      <c r="I6" s="64"/>
      <c r="L6" s="53"/>
    </row>
    <row r="7" spans="1:13" ht="18">
      <c r="A7" s="7"/>
      <c r="B7" s="7"/>
      <c r="C7" s="7"/>
      <c r="D7" s="7"/>
      <c r="E7" s="7"/>
      <c r="F7" s="7"/>
      <c r="G7" s="7"/>
      <c r="H7" s="7"/>
      <c r="I7" s="7"/>
      <c r="L7" s="53"/>
    </row>
    <row r="8" spans="1:13" ht="18">
      <c r="A8" s="8"/>
      <c r="B8" s="8"/>
      <c r="C8" s="8"/>
      <c r="D8" s="8"/>
      <c r="E8" s="9"/>
      <c r="F8" s="9"/>
      <c r="G8" s="9"/>
      <c r="H8" s="8"/>
      <c r="I8" s="8"/>
      <c r="L8" s="53"/>
    </row>
    <row r="9" spans="1:13" ht="18">
      <c r="A9" s="10"/>
      <c r="B9" s="11" t="s">
        <v>2</v>
      </c>
      <c r="C9" s="10"/>
      <c r="D9" s="10"/>
      <c r="E9" s="12"/>
      <c r="F9" s="10"/>
      <c r="G9" s="13" t="s">
        <v>3</v>
      </c>
      <c r="H9" s="10"/>
      <c r="I9" s="10"/>
    </row>
    <row r="10" spans="1:13" ht="54">
      <c r="A10" s="14"/>
      <c r="B10" s="67" t="s">
        <v>4</v>
      </c>
      <c r="C10" s="68" t="s">
        <v>114</v>
      </c>
      <c r="D10" s="16" t="s">
        <v>6</v>
      </c>
      <c r="E10" s="17"/>
      <c r="F10" s="14"/>
      <c r="G10" s="67" t="s">
        <v>4</v>
      </c>
      <c r="H10" s="68" t="s">
        <v>114</v>
      </c>
      <c r="I10" s="16" t="s">
        <v>7</v>
      </c>
    </row>
    <row r="11" spans="1:13">
      <c r="A11" s="18" t="s">
        <v>8</v>
      </c>
      <c r="B11" s="19" t="s">
        <v>148</v>
      </c>
      <c r="C11" s="20">
        <v>10079</v>
      </c>
      <c r="D11" s="21">
        <v>25.679635149940129</v>
      </c>
      <c r="E11" s="21"/>
      <c r="F11" s="18" t="s">
        <v>8</v>
      </c>
      <c r="G11" s="51" t="s">
        <v>151</v>
      </c>
      <c r="H11" s="22">
        <v>11352</v>
      </c>
      <c r="I11" s="21">
        <v>14.972500296759387</v>
      </c>
      <c r="L11" s="54"/>
      <c r="M11" s="54"/>
    </row>
    <row r="12" spans="1:13">
      <c r="A12" s="18" t="s">
        <v>10</v>
      </c>
      <c r="B12" s="51" t="s">
        <v>14</v>
      </c>
      <c r="C12" s="20">
        <v>4652</v>
      </c>
      <c r="D12" s="21">
        <v>11.852531274682157</v>
      </c>
      <c r="E12" s="21"/>
      <c r="F12" s="18" t="s">
        <v>10</v>
      </c>
      <c r="G12" s="51" t="s">
        <v>88</v>
      </c>
      <c r="H12" s="22">
        <v>8725</v>
      </c>
      <c r="I12" s="21">
        <v>11.507669581503317</v>
      </c>
      <c r="L12" s="54"/>
      <c r="M12" s="54"/>
    </row>
    <row r="13" spans="1:13">
      <c r="A13" s="18" t="s">
        <v>13</v>
      </c>
      <c r="B13" s="19" t="s">
        <v>71</v>
      </c>
      <c r="C13" s="20">
        <v>3866</v>
      </c>
      <c r="D13" s="21">
        <v>9.8499324823562375</v>
      </c>
      <c r="E13" s="21"/>
      <c r="F13" s="18" t="s">
        <v>13</v>
      </c>
      <c r="G13" s="51" t="s">
        <v>51</v>
      </c>
      <c r="H13" s="22">
        <v>7236</v>
      </c>
      <c r="I13" s="21">
        <v>9.543781901634155</v>
      </c>
      <c r="L13" s="54"/>
      <c r="M13" s="54"/>
    </row>
    <row r="14" spans="1:13">
      <c r="A14" s="18" t="s">
        <v>15</v>
      </c>
      <c r="B14" s="19" t="s">
        <v>16</v>
      </c>
      <c r="C14" s="20">
        <v>1489</v>
      </c>
      <c r="D14" s="21">
        <v>3.7937272287192028</v>
      </c>
      <c r="E14" s="19"/>
      <c r="F14" s="18" t="s">
        <v>15</v>
      </c>
      <c r="G14" s="51" t="s">
        <v>148</v>
      </c>
      <c r="H14" s="22">
        <v>4786</v>
      </c>
      <c r="I14" s="21">
        <v>6.3124019045358022</v>
      </c>
      <c r="L14" s="54"/>
      <c r="M14" s="54"/>
    </row>
    <row r="15" spans="1:13">
      <c r="A15" s="18" t="s">
        <v>18</v>
      </c>
      <c r="B15" s="19" t="s">
        <v>22</v>
      </c>
      <c r="C15" s="20">
        <v>1436</v>
      </c>
      <c r="D15" s="21">
        <v>3.6586919411959538</v>
      </c>
      <c r="E15" s="21"/>
      <c r="F15" s="18" t="s">
        <v>18</v>
      </c>
      <c r="G15" s="51" t="s">
        <v>152</v>
      </c>
      <c r="H15" s="22">
        <v>4359</v>
      </c>
      <c r="I15" s="21">
        <v>5.7492185336129467</v>
      </c>
      <c r="L15" s="55"/>
      <c r="M15" s="55"/>
    </row>
    <row r="16" spans="1:13">
      <c r="A16" s="18" t="s">
        <v>21</v>
      </c>
      <c r="B16" s="24" t="s">
        <v>30</v>
      </c>
      <c r="C16" s="20">
        <v>1134</v>
      </c>
      <c r="D16" s="21">
        <v>2.8892455858747992</v>
      </c>
      <c r="E16" s="21"/>
      <c r="F16" s="18" t="s">
        <v>21</v>
      </c>
      <c r="G16" s="51" t="s">
        <v>26</v>
      </c>
      <c r="H16" s="22">
        <v>3237</v>
      </c>
      <c r="I16" s="21">
        <v>4.2693783880030072</v>
      </c>
      <c r="L16" s="55"/>
      <c r="M16" s="55"/>
    </row>
    <row r="17" spans="1:13">
      <c r="A17" s="18" t="s">
        <v>24</v>
      </c>
      <c r="B17" s="19" t="s">
        <v>28</v>
      </c>
      <c r="C17" s="20">
        <v>1093</v>
      </c>
      <c r="D17" s="21">
        <v>2.7847843257153051</v>
      </c>
      <c r="E17" s="21"/>
      <c r="F17" s="18" t="s">
        <v>24</v>
      </c>
      <c r="G17" s="56" t="s">
        <v>153</v>
      </c>
      <c r="H17" s="22">
        <v>3165</v>
      </c>
      <c r="I17" s="21">
        <v>4.1744153840066476</v>
      </c>
      <c r="L17" s="55"/>
      <c r="M17" s="55"/>
    </row>
    <row r="18" spans="1:13" s="56" customFormat="1" ht="16.5" customHeight="1">
      <c r="A18" s="23" t="s">
        <v>27</v>
      </c>
      <c r="B18" s="19" t="s">
        <v>25</v>
      </c>
      <c r="C18" s="20">
        <v>1058</v>
      </c>
      <c r="D18" s="21">
        <v>2.6956100792376878</v>
      </c>
      <c r="E18" s="25"/>
      <c r="F18" s="23" t="s">
        <v>27</v>
      </c>
      <c r="G18" s="51" t="s">
        <v>23</v>
      </c>
      <c r="H18" s="22">
        <v>2608</v>
      </c>
      <c r="I18" s="21">
        <v>3.4397710336459197</v>
      </c>
      <c r="J18" s="51"/>
      <c r="L18" s="55"/>
      <c r="M18" s="55"/>
    </row>
    <row r="19" spans="1:13">
      <c r="A19" s="18" t="s">
        <v>29</v>
      </c>
      <c r="B19" s="19" t="s">
        <v>124</v>
      </c>
      <c r="C19" s="20">
        <v>881</v>
      </c>
      <c r="D19" s="21">
        <v>2.2446431756223086</v>
      </c>
      <c r="E19" s="21"/>
      <c r="F19" s="18" t="s">
        <v>29</v>
      </c>
      <c r="G19" s="56" t="s">
        <v>119</v>
      </c>
      <c r="H19" s="22">
        <v>1789</v>
      </c>
      <c r="I19" s="21">
        <v>2.3595668631873274</v>
      </c>
      <c r="L19" s="55"/>
      <c r="M19" s="55"/>
    </row>
    <row r="20" spans="1:13">
      <c r="A20" s="18" t="s">
        <v>32</v>
      </c>
      <c r="B20" s="24" t="s">
        <v>151</v>
      </c>
      <c r="C20" s="20">
        <v>864</v>
      </c>
      <c r="D20" s="21">
        <v>2.2013299701903235</v>
      </c>
      <c r="E20" s="21"/>
      <c r="F20" s="18" t="s">
        <v>32</v>
      </c>
      <c r="G20" s="51" t="s">
        <v>154</v>
      </c>
      <c r="H20" s="22">
        <v>1518</v>
      </c>
      <c r="I20" s="21">
        <v>2.0021366675899182</v>
      </c>
      <c r="K20" s="57"/>
      <c r="L20" s="55"/>
      <c r="M20" s="55"/>
    </row>
    <row r="21" spans="1:13">
      <c r="A21" s="27"/>
      <c r="B21" s="27" t="s">
        <v>35</v>
      </c>
      <c r="C21" s="28">
        <v>26552</v>
      </c>
      <c r="D21" s="29">
        <v>67.65013121353411</v>
      </c>
      <c r="E21" s="30"/>
      <c r="F21" s="31"/>
      <c r="G21" s="58" t="s">
        <v>35</v>
      </c>
      <c r="H21" s="33">
        <v>48775</v>
      </c>
      <c r="I21" s="29">
        <v>64.330840554478428</v>
      </c>
    </row>
    <row r="22" spans="1:13">
      <c r="A22" s="34"/>
      <c r="B22" s="35" t="s">
        <v>155</v>
      </c>
      <c r="C22" s="36">
        <v>39249</v>
      </c>
      <c r="D22" s="30">
        <v>100</v>
      </c>
      <c r="E22" s="31"/>
      <c r="F22" s="34"/>
      <c r="G22" s="37" t="s">
        <v>155</v>
      </c>
      <c r="H22" s="38">
        <v>75819</v>
      </c>
      <c r="I22" s="30">
        <v>100</v>
      </c>
    </row>
    <row r="23" spans="1:13">
      <c r="A23" s="31"/>
      <c r="B23" s="27"/>
      <c r="C23" s="69"/>
      <c r="D23" s="30"/>
      <c r="E23" s="31"/>
      <c r="F23" s="31"/>
      <c r="G23" s="70"/>
      <c r="H23" s="71"/>
      <c r="I23" s="30"/>
    </row>
    <row r="24" spans="1:13">
      <c r="A24" s="39"/>
      <c r="B24" s="39"/>
      <c r="C24" s="44"/>
      <c r="D24" s="45"/>
      <c r="E24" s="39"/>
      <c r="F24" s="39"/>
      <c r="G24" s="39"/>
      <c r="H24" s="65"/>
      <c r="I24" s="45"/>
      <c r="J24" s="59"/>
    </row>
    <row r="25" spans="1:13" ht="15.75">
      <c r="A25" s="40" t="s">
        <v>108</v>
      </c>
      <c r="B25" s="40"/>
      <c r="C25" s="40"/>
      <c r="D25" s="40"/>
      <c r="E25" s="40"/>
      <c r="F25" s="40"/>
      <c r="G25" s="40"/>
      <c r="H25" s="40"/>
      <c r="I25" s="47"/>
      <c r="J25" s="59"/>
    </row>
    <row r="26" spans="1:13" ht="15.75">
      <c r="A26" s="40" t="s">
        <v>109</v>
      </c>
      <c r="B26" s="40"/>
      <c r="C26" s="40"/>
      <c r="D26" s="40"/>
      <c r="E26" s="40"/>
      <c r="F26" s="40"/>
      <c r="J26" s="59"/>
    </row>
    <row r="27" spans="1:13" ht="15.75">
      <c r="A27" s="40" t="s">
        <v>120</v>
      </c>
      <c r="B27" s="41"/>
      <c r="C27" s="41"/>
      <c r="D27" s="41"/>
      <c r="E27" s="41"/>
      <c r="F27" s="41"/>
      <c r="G27" s="41"/>
      <c r="H27" s="41"/>
      <c r="I27" s="41"/>
    </row>
    <row r="28" spans="1:13" ht="15" customHeight="1">
      <c r="A28" s="40"/>
      <c r="B28" s="41"/>
      <c r="C28" s="41"/>
      <c r="D28" s="41"/>
      <c r="E28" s="41"/>
      <c r="F28" s="41"/>
      <c r="G28" s="41"/>
      <c r="H28" s="41"/>
      <c r="I28" s="41"/>
    </row>
    <row r="29" spans="1:13" ht="15.75">
      <c r="B29" s="41"/>
      <c r="C29" s="41"/>
      <c r="D29" s="41"/>
      <c r="E29" s="41"/>
      <c r="F29" s="41"/>
      <c r="G29" s="41"/>
      <c r="H29" s="41"/>
      <c r="I29" s="41"/>
    </row>
    <row r="30" spans="1:13">
      <c r="B30" s="39"/>
      <c r="C30" s="39"/>
      <c r="D30" s="39"/>
      <c r="E30" s="39"/>
      <c r="F30" s="39"/>
      <c r="G30" s="39"/>
      <c r="H30" s="39"/>
      <c r="I30" s="39"/>
    </row>
    <row r="31" spans="1:13" ht="15.75">
      <c r="A31" s="40" t="s">
        <v>156</v>
      </c>
    </row>
    <row r="32" spans="1:13">
      <c r="B32" s="54"/>
    </row>
    <row r="33" spans="2:2">
      <c r="B33" s="54"/>
    </row>
  </sheetData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F24"/>
  <sheetViews>
    <sheetView workbookViewId="0">
      <selection activeCell="B28" sqref="B28"/>
    </sheetView>
  </sheetViews>
  <sheetFormatPr baseColWidth="10" defaultColWidth="11.42578125" defaultRowHeight="12.75"/>
  <cols>
    <col min="1" max="1" width="22.42578125" style="73" bestFit="1" customWidth="1"/>
    <col min="2" max="3" width="22.42578125" style="73" customWidth="1"/>
    <col min="4" max="4" width="9.5703125" style="73" customWidth="1"/>
    <col min="5" max="16384" width="11.42578125" style="73"/>
  </cols>
  <sheetData>
    <row r="1" spans="1:6">
      <c r="A1" s="148" t="s">
        <v>133</v>
      </c>
      <c r="B1" s="148"/>
      <c r="C1" s="148"/>
      <c r="D1" s="148"/>
    </row>
    <row r="2" spans="1:6">
      <c r="A2" s="86" t="s">
        <v>134</v>
      </c>
      <c r="D2" s="73" t="s">
        <v>135</v>
      </c>
    </row>
    <row r="3" spans="1:6">
      <c r="A3" s="87" t="s">
        <v>136</v>
      </c>
      <c r="B3" s="74" t="str">
        <f>LEFT(A3,4)</f>
        <v>2002</v>
      </c>
      <c r="C3" s="74" t="str">
        <f>IF(LEN(A3)&gt;4,RIGHT(A3,LEN(A3)-5),"")</f>
        <v/>
      </c>
      <c r="D3" s="75">
        <v>2024</v>
      </c>
      <c r="E3" s="73">
        <f>LOOKUP(TEXT(Auswahl_Jahr,"####"),B3:B25,C3:C25)</f>
        <v>0</v>
      </c>
      <c r="F3" s="73" t="str">
        <f>Auswahl_Jahr&amp;" " &amp; E3</f>
        <v>2024 0</v>
      </c>
    </row>
    <row r="4" spans="1:6">
      <c r="A4" s="87" t="s">
        <v>137</v>
      </c>
      <c r="B4" s="74" t="str">
        <f t="shared" ref="B4:B15" si="0">LEFT(A4,4)</f>
        <v>2003</v>
      </c>
      <c r="C4" s="74" t="str">
        <f t="shared" ref="C4:C15" si="1">IF(LEN(A4)&gt;4,RIGHT(A4,LEN(A4)-5),"")</f>
        <v/>
      </c>
      <c r="D4" s="75"/>
    </row>
    <row r="5" spans="1:6">
      <c r="A5" s="87" t="s">
        <v>138</v>
      </c>
      <c r="B5" s="74" t="str">
        <f t="shared" si="0"/>
        <v>2004</v>
      </c>
      <c r="C5" s="74" t="str">
        <f t="shared" si="1"/>
        <v/>
      </c>
    </row>
    <row r="6" spans="1:6">
      <c r="A6" s="87" t="s">
        <v>139</v>
      </c>
      <c r="B6" s="74" t="str">
        <f t="shared" si="0"/>
        <v>2005</v>
      </c>
      <c r="C6" s="74" t="str">
        <f t="shared" si="1"/>
        <v/>
      </c>
    </row>
    <row r="7" spans="1:6">
      <c r="A7" s="87" t="s">
        <v>140</v>
      </c>
      <c r="B7" s="74" t="str">
        <f t="shared" si="0"/>
        <v>2006</v>
      </c>
      <c r="C7" s="74" t="str">
        <f t="shared" si="1"/>
        <v/>
      </c>
    </row>
    <row r="8" spans="1:6">
      <c r="A8" s="87" t="s">
        <v>141</v>
      </c>
      <c r="B8" s="74" t="str">
        <f t="shared" si="0"/>
        <v>2007</v>
      </c>
      <c r="C8" s="74" t="str">
        <f t="shared" si="1"/>
        <v/>
      </c>
    </row>
    <row r="9" spans="1:6">
      <c r="A9" s="87" t="s">
        <v>142</v>
      </c>
      <c r="B9" s="74" t="str">
        <f t="shared" si="0"/>
        <v>2008</v>
      </c>
      <c r="C9" s="74" t="str">
        <f t="shared" si="1"/>
        <v/>
      </c>
    </row>
    <row r="10" spans="1:6">
      <c r="A10" s="87" t="s">
        <v>143</v>
      </c>
      <c r="B10" s="74" t="str">
        <f t="shared" si="0"/>
        <v>2009</v>
      </c>
      <c r="C10" s="74" t="str">
        <f t="shared" si="1"/>
        <v/>
      </c>
    </row>
    <row r="11" spans="1:6">
      <c r="A11" s="87" t="s">
        <v>144</v>
      </c>
      <c r="B11" s="74" t="str">
        <f t="shared" si="0"/>
        <v>2010</v>
      </c>
      <c r="C11" s="74" t="str">
        <f t="shared" si="1"/>
        <v/>
      </c>
    </row>
    <row r="12" spans="1:6">
      <c r="A12" s="87" t="s">
        <v>145</v>
      </c>
      <c r="B12" s="74" t="str">
        <f t="shared" si="0"/>
        <v>2011</v>
      </c>
      <c r="C12" s="74" t="str">
        <f t="shared" si="1"/>
        <v/>
      </c>
    </row>
    <row r="13" spans="1:6">
      <c r="A13" s="87" t="s">
        <v>146</v>
      </c>
      <c r="B13" s="74" t="str">
        <f t="shared" si="0"/>
        <v>2012</v>
      </c>
      <c r="C13" s="74" t="str">
        <f t="shared" si="1"/>
        <v/>
      </c>
    </row>
    <row r="14" spans="1:6">
      <c r="A14" s="87" t="s">
        <v>147</v>
      </c>
      <c r="B14" s="74" t="str">
        <f t="shared" si="0"/>
        <v>2013</v>
      </c>
      <c r="C14" s="74" t="str">
        <f t="shared" si="1"/>
        <v/>
      </c>
    </row>
    <row r="15" spans="1:6">
      <c r="A15" s="87" t="s">
        <v>157</v>
      </c>
      <c r="B15" s="74" t="str">
        <f t="shared" si="0"/>
        <v>2014</v>
      </c>
      <c r="C15" s="74" t="str">
        <f t="shared" si="1"/>
        <v/>
      </c>
    </row>
    <row r="16" spans="1:6">
      <c r="A16" s="87" t="s">
        <v>158</v>
      </c>
      <c r="B16" s="74" t="str">
        <f t="shared" ref="B16:B19" si="2">LEFT(A16,4)</f>
        <v>2015</v>
      </c>
      <c r="C16" s="74" t="str">
        <f t="shared" ref="C16" si="3">IF(LEN(A16)&gt;4,RIGHT(A16,LEN(A16)-5),"")</f>
        <v/>
      </c>
    </row>
    <row r="17" spans="1:2">
      <c r="A17" s="87" t="s">
        <v>169</v>
      </c>
      <c r="B17" s="74" t="str">
        <f t="shared" si="2"/>
        <v>2016</v>
      </c>
    </row>
    <row r="18" spans="1:2">
      <c r="A18" s="87" t="s">
        <v>170</v>
      </c>
      <c r="B18" s="74" t="str">
        <f t="shared" si="2"/>
        <v>2017</v>
      </c>
    </row>
    <row r="19" spans="1:2">
      <c r="A19" s="112">
        <v>2018</v>
      </c>
      <c r="B19" s="74" t="str">
        <f t="shared" si="2"/>
        <v>2018</v>
      </c>
    </row>
    <row r="20" spans="1:2">
      <c r="A20" s="112">
        <v>2019</v>
      </c>
      <c r="B20" s="74" t="str">
        <f t="shared" ref="B20" si="4">LEFT(A20,4)</f>
        <v>2019</v>
      </c>
    </row>
    <row r="21" spans="1:2">
      <c r="A21" s="112">
        <v>2020</v>
      </c>
      <c r="B21" s="74" t="str">
        <f t="shared" ref="B21" si="5">LEFT(A21,4)</f>
        <v>2020</v>
      </c>
    </row>
    <row r="22" spans="1:2">
      <c r="A22" s="112">
        <v>2021</v>
      </c>
      <c r="B22" s="74" t="str">
        <f t="shared" ref="B22:B23" si="6">LEFT(A22,4)</f>
        <v>2021</v>
      </c>
    </row>
    <row r="23" spans="1:2">
      <c r="A23" s="112">
        <v>2022</v>
      </c>
      <c r="B23" s="74" t="str">
        <f t="shared" si="6"/>
        <v>2022</v>
      </c>
    </row>
    <row r="24" spans="1:2">
      <c r="A24" s="112">
        <v>2023</v>
      </c>
      <c r="B24" s="74" t="str">
        <f t="shared" ref="B24" si="7">LEFT(A24,4)</f>
        <v>2023</v>
      </c>
    </row>
  </sheetData>
  <sheetProtection selectLockedCells="1" selectUnlockedCells="1"/>
  <mergeCells count="1">
    <mergeCell ref="A1:D1"/>
  </mergeCells>
  <pageMargins left="0.7" right="0.7" top="0.78740157499999996" bottom="0.78740157499999996" header="0.3" footer="0.3"/>
  <pageSetup paperSize="9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4:I35"/>
  <sheetViews>
    <sheetView workbookViewId="0">
      <selection activeCell="K13" sqref="K13"/>
    </sheetView>
  </sheetViews>
  <sheetFormatPr baseColWidth="10" defaultColWidth="11.42578125" defaultRowHeight="15"/>
  <cols>
    <col min="1" max="1" width="3" style="51" customWidth="1"/>
    <col min="2" max="2" width="41.42578125" style="51" customWidth="1"/>
    <col min="3" max="3" width="10" style="51" customWidth="1"/>
    <col min="4" max="4" width="9.28515625" style="51" customWidth="1"/>
    <col min="5" max="5" width="4.5703125" style="51" customWidth="1"/>
    <col min="6" max="6" width="3.28515625" style="51" customWidth="1"/>
    <col min="7" max="7" width="41.140625" style="51" customWidth="1"/>
    <col min="8" max="9" width="9.28515625" style="51" customWidth="1"/>
    <col min="10" max="16384" width="11.42578125" style="51"/>
  </cols>
  <sheetData>
    <row r="4" spans="1:9" ht="18">
      <c r="A4" s="49" t="s">
        <v>159</v>
      </c>
      <c r="B4" s="50"/>
      <c r="C4" s="50"/>
      <c r="D4" s="50"/>
      <c r="E4" s="50"/>
      <c r="F4" s="50"/>
      <c r="G4" s="50"/>
      <c r="H4" s="50"/>
      <c r="I4" s="50"/>
    </row>
    <row r="5" spans="1:9">
      <c r="A5" s="52"/>
      <c r="B5" s="52"/>
      <c r="C5" s="52"/>
      <c r="D5" s="53"/>
    </row>
    <row r="6" spans="1:9" ht="18">
      <c r="A6" s="64" t="s">
        <v>98</v>
      </c>
      <c r="B6" s="64"/>
      <c r="C6" s="64"/>
      <c r="D6" s="64"/>
      <c r="E6" s="64"/>
      <c r="F6" s="64"/>
      <c r="G6" s="64"/>
      <c r="H6" s="64"/>
      <c r="I6" s="64"/>
    </row>
    <row r="7" spans="1:9" ht="18">
      <c r="A7" s="7"/>
      <c r="B7" s="7"/>
      <c r="C7" s="7"/>
      <c r="D7" s="7"/>
      <c r="E7" s="7"/>
      <c r="F7" s="7"/>
      <c r="G7" s="7"/>
      <c r="H7" s="7"/>
      <c r="I7" s="7"/>
    </row>
    <row r="8" spans="1:9" ht="18">
      <c r="A8" s="8"/>
      <c r="B8" s="8"/>
      <c r="C8" s="8"/>
      <c r="D8" s="8"/>
      <c r="E8" s="9"/>
      <c r="F8" s="9"/>
      <c r="G8" s="9"/>
      <c r="H8" s="8"/>
      <c r="I8" s="8"/>
    </row>
    <row r="9" spans="1:9" ht="18">
      <c r="A9" s="10"/>
      <c r="B9" s="11" t="s">
        <v>2</v>
      </c>
      <c r="C9" s="10"/>
      <c r="D9" s="10"/>
      <c r="E9" s="12"/>
      <c r="F9" s="10"/>
      <c r="G9" s="13" t="s">
        <v>3</v>
      </c>
      <c r="H9" s="10"/>
      <c r="I9" s="10"/>
    </row>
    <row r="10" spans="1:9" ht="54">
      <c r="A10" s="14"/>
      <c r="B10" s="67" t="s">
        <v>4</v>
      </c>
      <c r="C10" s="68" t="s">
        <v>114</v>
      </c>
      <c r="D10" s="16" t="s">
        <v>6</v>
      </c>
      <c r="E10" s="17"/>
      <c r="F10" s="14"/>
      <c r="G10" s="67" t="s">
        <v>4</v>
      </c>
      <c r="H10" s="68" t="s">
        <v>114</v>
      </c>
      <c r="I10" s="16" t="s">
        <v>7</v>
      </c>
    </row>
    <row r="11" spans="1:9" ht="17.25">
      <c r="A11" s="18" t="s">
        <v>8</v>
      </c>
      <c r="B11" s="19" t="s">
        <v>99</v>
      </c>
      <c r="C11" s="20">
        <v>9355</v>
      </c>
      <c r="D11" s="21">
        <f t="shared" ref="D11:D22" si="0">C11/$C$22*100</f>
        <v>25.185763514968766</v>
      </c>
      <c r="E11" s="21"/>
      <c r="F11" s="18" t="s">
        <v>8</v>
      </c>
      <c r="G11" s="51" t="s">
        <v>100</v>
      </c>
      <c r="H11" s="22">
        <v>10839</v>
      </c>
      <c r="I11" s="21">
        <f t="shared" ref="I11:I22" si="1">H11/$H$22*100</f>
        <v>14.8848514810695</v>
      </c>
    </row>
    <row r="12" spans="1:9" ht="17.25">
      <c r="A12" s="18" t="s">
        <v>10</v>
      </c>
      <c r="B12" s="51" t="s">
        <v>14</v>
      </c>
      <c r="C12" s="20">
        <v>4333</v>
      </c>
      <c r="D12" s="21">
        <f t="shared" si="0"/>
        <v>11.665410295067844</v>
      </c>
      <c r="E12" s="21"/>
      <c r="F12" s="18" t="s">
        <v>10</v>
      </c>
      <c r="G12" s="51" t="s">
        <v>101</v>
      </c>
      <c r="H12" s="22">
        <v>8288</v>
      </c>
      <c r="I12" s="21">
        <f t="shared" si="1"/>
        <v>11.381644900369409</v>
      </c>
    </row>
    <row r="13" spans="1:9">
      <c r="A13" s="18" t="s">
        <v>13</v>
      </c>
      <c r="B13" s="19" t="s">
        <v>71</v>
      </c>
      <c r="C13" s="20">
        <v>3644</v>
      </c>
      <c r="D13" s="21">
        <f t="shared" si="0"/>
        <v>9.8104673702347611</v>
      </c>
      <c r="E13" s="21"/>
      <c r="F13" s="18" t="s">
        <v>13</v>
      </c>
      <c r="G13" s="51" t="s">
        <v>9</v>
      </c>
      <c r="H13" s="22">
        <v>6880</v>
      </c>
      <c r="I13" s="21">
        <f t="shared" si="1"/>
        <v>9.4480836045537568</v>
      </c>
    </row>
    <row r="14" spans="1:9" ht="17.25">
      <c r="A14" s="18" t="s">
        <v>15</v>
      </c>
      <c r="B14" s="19" t="s">
        <v>16</v>
      </c>
      <c r="C14" s="20">
        <v>1345</v>
      </c>
      <c r="D14" s="21">
        <f t="shared" si="0"/>
        <v>3.6210424294637091</v>
      </c>
      <c r="E14" s="19"/>
      <c r="F14" s="18" t="s">
        <v>15</v>
      </c>
      <c r="G14" s="51" t="s">
        <v>99</v>
      </c>
      <c r="H14" s="22">
        <v>4832</v>
      </c>
      <c r="I14" s="21">
        <f t="shared" si="1"/>
        <v>6.6356308106400803</v>
      </c>
    </row>
    <row r="15" spans="1:9">
      <c r="A15" s="18" t="s">
        <v>18</v>
      </c>
      <c r="B15" s="19" t="s">
        <v>22</v>
      </c>
      <c r="C15" s="20">
        <v>1332</v>
      </c>
      <c r="D15" s="21">
        <f t="shared" si="0"/>
        <v>3.5860435063536507</v>
      </c>
      <c r="E15" s="21"/>
      <c r="F15" s="18" t="s">
        <v>18</v>
      </c>
      <c r="G15" s="51" t="s">
        <v>160</v>
      </c>
      <c r="H15" s="22">
        <v>4090</v>
      </c>
      <c r="I15" s="21">
        <f t="shared" si="1"/>
        <v>5.6166659800326837</v>
      </c>
    </row>
    <row r="16" spans="1:9">
      <c r="A16" s="18" t="s">
        <v>21</v>
      </c>
      <c r="B16" s="24" t="s">
        <v>30</v>
      </c>
      <c r="C16" s="20">
        <v>1120</v>
      </c>
      <c r="D16" s="21">
        <f t="shared" si="0"/>
        <v>3.015291837174241</v>
      </c>
      <c r="E16" s="21"/>
      <c r="F16" s="18" t="s">
        <v>21</v>
      </c>
      <c r="G16" s="51" t="s">
        <v>26</v>
      </c>
      <c r="H16" s="22">
        <v>3022</v>
      </c>
      <c r="I16" s="21">
        <f t="shared" si="1"/>
        <v>4.1500157925816064</v>
      </c>
    </row>
    <row r="17" spans="1:9" ht="17.25">
      <c r="A17" s="18" t="s">
        <v>24</v>
      </c>
      <c r="B17" s="19" t="s">
        <v>28</v>
      </c>
      <c r="C17" s="20">
        <v>1085</v>
      </c>
      <c r="D17" s="21">
        <f t="shared" si="0"/>
        <v>2.9210639672625458</v>
      </c>
      <c r="E17" s="21"/>
      <c r="F17" s="18" t="s">
        <v>24</v>
      </c>
      <c r="G17" s="51" t="s">
        <v>116</v>
      </c>
      <c r="H17" s="22">
        <v>2932</v>
      </c>
      <c r="I17" s="21">
        <f t="shared" si="1"/>
        <v>4.0264216756615721</v>
      </c>
    </row>
    <row r="18" spans="1:9" s="56" customFormat="1" ht="16.5" customHeight="1">
      <c r="A18" s="23" t="s">
        <v>27</v>
      </c>
      <c r="B18" s="19" t="s">
        <v>25</v>
      </c>
      <c r="C18" s="20">
        <v>1022</v>
      </c>
      <c r="D18" s="21">
        <f t="shared" si="0"/>
        <v>2.7514538014214946</v>
      </c>
      <c r="E18" s="25"/>
      <c r="F18" s="23" t="s">
        <v>27</v>
      </c>
      <c r="G18" s="56" t="s">
        <v>23</v>
      </c>
      <c r="H18" s="22">
        <v>2501</v>
      </c>
      <c r="I18" s="21">
        <f t="shared" si="1"/>
        <v>3.4345431824111836</v>
      </c>
    </row>
    <row r="19" spans="1:9" ht="17.25">
      <c r="A19" s="18" t="s">
        <v>29</v>
      </c>
      <c r="B19" s="24" t="s">
        <v>106</v>
      </c>
      <c r="C19" s="20">
        <v>886</v>
      </c>
      <c r="D19" s="21">
        <f t="shared" si="0"/>
        <v>2.3853112211931942</v>
      </c>
      <c r="E19" s="21"/>
      <c r="F19" s="18" t="s">
        <v>29</v>
      </c>
      <c r="G19" s="51" t="s">
        <v>161</v>
      </c>
      <c r="H19" s="22">
        <v>2166</v>
      </c>
      <c r="I19" s="21">
        <f t="shared" si="1"/>
        <v>2.9744984138754997</v>
      </c>
    </row>
    <row r="20" spans="1:9" ht="17.25">
      <c r="A20" s="18" t="s">
        <v>32</v>
      </c>
      <c r="B20" s="51" t="s">
        <v>124</v>
      </c>
      <c r="C20" s="20">
        <v>771</v>
      </c>
      <c r="D20" s="21">
        <f t="shared" si="0"/>
        <v>2.0757053629119104</v>
      </c>
      <c r="E20" s="21"/>
      <c r="F20" s="18" t="s">
        <v>32</v>
      </c>
      <c r="G20" s="51" t="s">
        <v>162</v>
      </c>
      <c r="H20" s="22">
        <v>1441</v>
      </c>
      <c r="I20" s="21">
        <f t="shared" si="1"/>
        <v>1.9788791386863318</v>
      </c>
    </row>
    <row r="21" spans="1:9">
      <c r="A21" s="27"/>
      <c r="B21" s="27" t="s">
        <v>35</v>
      </c>
      <c r="C21" s="28">
        <f>SUM(C11:C20)</f>
        <v>24893</v>
      </c>
      <c r="D21" s="29">
        <f t="shared" si="0"/>
        <v>67.017553306052122</v>
      </c>
      <c r="E21" s="30"/>
      <c r="F21" s="31"/>
      <c r="G21" s="58" t="s">
        <v>35</v>
      </c>
      <c r="H21" s="33">
        <f>SUM(H11:H20)</f>
        <v>46991</v>
      </c>
      <c r="I21" s="29">
        <f t="shared" si="1"/>
        <v>64.531234979881617</v>
      </c>
    </row>
    <row r="22" spans="1:9">
      <c r="A22" s="34"/>
      <c r="B22" s="35" t="s">
        <v>155</v>
      </c>
      <c r="C22" s="36">
        <v>37144</v>
      </c>
      <c r="D22" s="30">
        <f t="shared" si="0"/>
        <v>100</v>
      </c>
      <c r="E22" s="31"/>
      <c r="F22" s="34"/>
      <c r="G22" s="37" t="s">
        <v>155</v>
      </c>
      <c r="H22" s="38">
        <v>72819</v>
      </c>
      <c r="I22" s="30">
        <f t="shared" si="1"/>
        <v>100</v>
      </c>
    </row>
    <row r="23" spans="1:9">
      <c r="A23" s="31"/>
      <c r="B23" s="27"/>
      <c r="C23" s="69"/>
      <c r="D23" s="30"/>
      <c r="E23" s="31"/>
      <c r="F23" s="31"/>
      <c r="G23" s="70"/>
      <c r="H23" s="71"/>
      <c r="I23" s="30"/>
    </row>
    <row r="24" spans="1:9">
      <c r="A24" s="39"/>
      <c r="B24" s="39"/>
      <c r="C24" s="44"/>
      <c r="D24" s="45"/>
      <c r="E24" s="39"/>
      <c r="F24" s="39"/>
      <c r="G24" s="39"/>
      <c r="H24" s="65"/>
      <c r="I24" s="45"/>
    </row>
    <row r="25" spans="1:9" ht="15.75">
      <c r="A25" s="40" t="s">
        <v>108</v>
      </c>
      <c r="B25" s="40"/>
      <c r="C25" s="40"/>
      <c r="D25" s="40"/>
      <c r="E25" s="40"/>
      <c r="F25" s="40"/>
      <c r="G25" s="40"/>
      <c r="H25" s="40"/>
      <c r="I25" s="47"/>
    </row>
    <row r="26" spans="1:9" ht="15.75">
      <c r="A26" s="40" t="s">
        <v>109</v>
      </c>
      <c r="B26" s="40"/>
      <c r="C26" s="40"/>
      <c r="D26" s="40"/>
      <c r="E26" s="40"/>
      <c r="F26" s="40"/>
      <c r="H26" s="40"/>
      <c r="I26" s="47"/>
    </row>
    <row r="27" spans="1:9" ht="15.75">
      <c r="A27" s="40" t="s">
        <v>120</v>
      </c>
      <c r="B27" s="41"/>
      <c r="C27" s="41"/>
      <c r="D27" s="41"/>
      <c r="E27" s="41"/>
      <c r="F27" s="41"/>
      <c r="G27" s="41"/>
      <c r="H27" s="41"/>
      <c r="I27" s="41"/>
    </row>
    <row r="28" spans="1:9" ht="15.75">
      <c r="A28" s="40" t="s">
        <v>163</v>
      </c>
      <c r="B28" s="41"/>
      <c r="C28" s="41"/>
      <c r="D28" s="41"/>
      <c r="E28" s="41"/>
      <c r="F28" s="41"/>
      <c r="G28" s="41"/>
      <c r="H28" s="41"/>
      <c r="I28" s="41"/>
    </row>
    <row r="29" spans="1:9" ht="15.75">
      <c r="B29" s="41"/>
      <c r="C29" s="41"/>
      <c r="D29" s="41"/>
      <c r="E29" s="41"/>
      <c r="F29" s="41"/>
      <c r="I29" s="41"/>
    </row>
    <row r="30" spans="1:9">
      <c r="A30" s="63" t="s">
        <v>164</v>
      </c>
      <c r="B30" s="39"/>
      <c r="C30" s="39"/>
      <c r="D30" s="39"/>
      <c r="E30" s="39"/>
      <c r="F30" s="39"/>
      <c r="G30" s="56"/>
      <c r="H30" s="39"/>
      <c r="I30" s="39"/>
    </row>
    <row r="32" spans="1:9">
      <c r="B32" s="54"/>
    </row>
    <row r="33" spans="2:2">
      <c r="B33" s="54"/>
    </row>
    <row r="34" spans="2:2">
      <c r="B34" s="54"/>
    </row>
    <row r="35" spans="2:2">
      <c r="B35" s="54"/>
    </row>
  </sheetData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4:J35"/>
  <sheetViews>
    <sheetView workbookViewId="0">
      <selection activeCell="K18" sqref="K18"/>
    </sheetView>
  </sheetViews>
  <sheetFormatPr baseColWidth="10" defaultColWidth="11.42578125" defaultRowHeight="15"/>
  <cols>
    <col min="1" max="1" width="3" style="51" customWidth="1"/>
    <col min="2" max="2" width="41.42578125" style="51" customWidth="1"/>
    <col min="3" max="3" width="10" style="51" customWidth="1"/>
    <col min="4" max="4" width="9.28515625" style="51" customWidth="1"/>
    <col min="5" max="5" width="4.5703125" style="51" customWidth="1"/>
    <col min="6" max="6" width="3.28515625" style="51" customWidth="1"/>
    <col min="7" max="7" width="41.140625" style="51" customWidth="1"/>
    <col min="8" max="9" width="9.28515625" style="51" customWidth="1"/>
    <col min="10" max="16384" width="11.42578125" style="51"/>
  </cols>
  <sheetData>
    <row r="4" spans="1:10" ht="18">
      <c r="A4" s="49" t="s">
        <v>165</v>
      </c>
      <c r="B4" s="50"/>
      <c r="C4" s="50"/>
      <c r="D4" s="50"/>
      <c r="E4" s="50"/>
      <c r="F4" s="50"/>
      <c r="G4" s="50"/>
      <c r="H4" s="50"/>
      <c r="I4" s="50"/>
      <c r="J4" s="50"/>
    </row>
    <row r="5" spans="1:10">
      <c r="A5" s="52"/>
      <c r="B5" s="52"/>
      <c r="C5" s="52"/>
      <c r="D5" s="53"/>
    </row>
    <row r="6" spans="1:10" ht="18">
      <c r="A6" s="64" t="s">
        <v>98</v>
      </c>
      <c r="B6" s="64"/>
      <c r="C6" s="64"/>
      <c r="D6" s="64"/>
      <c r="E6" s="64"/>
      <c r="F6" s="64"/>
      <c r="G6" s="64"/>
      <c r="H6" s="64"/>
      <c r="I6" s="64"/>
    </row>
    <row r="7" spans="1:10" ht="18">
      <c r="A7" s="7"/>
      <c r="B7" s="7"/>
      <c r="C7" s="7"/>
      <c r="D7" s="7"/>
      <c r="E7" s="7"/>
      <c r="F7" s="7"/>
      <c r="G7" s="7"/>
      <c r="H7" s="7"/>
      <c r="I7" s="7"/>
    </row>
    <row r="8" spans="1:10" ht="18">
      <c r="A8" s="8"/>
      <c r="B8" s="8"/>
      <c r="C8" s="8"/>
      <c r="D8" s="8"/>
      <c r="E8" s="9"/>
      <c r="F8" s="9"/>
      <c r="G8" s="9"/>
      <c r="H8" s="8"/>
      <c r="I8" s="8"/>
    </row>
    <row r="9" spans="1:10" ht="18">
      <c r="A9" s="10"/>
      <c r="B9" s="11" t="s">
        <v>2</v>
      </c>
      <c r="C9" s="10"/>
      <c r="D9" s="10"/>
      <c r="E9" s="12"/>
      <c r="F9" s="10"/>
      <c r="G9" s="13" t="s">
        <v>3</v>
      </c>
      <c r="H9" s="10"/>
      <c r="I9" s="10"/>
    </row>
    <row r="10" spans="1:10" ht="54">
      <c r="A10" s="14"/>
      <c r="B10" s="67" t="s">
        <v>4</v>
      </c>
      <c r="C10" s="68" t="s">
        <v>114</v>
      </c>
      <c r="D10" s="16" t="s">
        <v>6</v>
      </c>
      <c r="E10" s="17"/>
      <c r="F10" s="14"/>
      <c r="G10" s="67" t="s">
        <v>4</v>
      </c>
      <c r="H10" s="68" t="s">
        <v>114</v>
      </c>
      <c r="I10" s="16" t="s">
        <v>7</v>
      </c>
    </row>
    <row r="11" spans="1:10" ht="17.25">
      <c r="A11" s="18" t="s">
        <v>8</v>
      </c>
      <c r="B11" s="19" t="s">
        <v>99</v>
      </c>
      <c r="C11" s="20">
        <v>8553</v>
      </c>
      <c r="D11" s="21">
        <f t="shared" ref="D11:D22" si="0">C11/$C$22*100</f>
        <v>24.034057380504116</v>
      </c>
      <c r="E11" s="21"/>
      <c r="F11" s="18" t="s">
        <v>8</v>
      </c>
      <c r="G11" s="51" t="s">
        <v>100</v>
      </c>
      <c r="H11" s="22">
        <v>10056</v>
      </c>
      <c r="I11" s="21">
        <f t="shared" ref="I11:I22" si="1">H11/$H$22*100</f>
        <v>14.09133584630691</v>
      </c>
    </row>
    <row r="12" spans="1:10" ht="17.25">
      <c r="A12" s="18" t="s">
        <v>10</v>
      </c>
      <c r="B12" s="51" t="s">
        <v>14</v>
      </c>
      <c r="C12" s="20">
        <v>4238</v>
      </c>
      <c r="D12" s="21">
        <f t="shared" si="0"/>
        <v>11.908843116868519</v>
      </c>
      <c r="E12" s="21"/>
      <c r="F12" s="18" t="s">
        <v>10</v>
      </c>
      <c r="G12" s="51" t="s">
        <v>166</v>
      </c>
      <c r="H12" s="22">
        <v>8404</v>
      </c>
      <c r="I12" s="21">
        <f t="shared" si="1"/>
        <v>11.776410745063968</v>
      </c>
    </row>
    <row r="13" spans="1:10">
      <c r="A13" s="18" t="s">
        <v>13</v>
      </c>
      <c r="B13" s="19" t="s">
        <v>71</v>
      </c>
      <c r="C13" s="20">
        <v>3511</v>
      </c>
      <c r="D13" s="21">
        <f t="shared" si="0"/>
        <v>9.8659622896001338</v>
      </c>
      <c r="E13" s="21"/>
      <c r="F13" s="18" t="s">
        <v>13</v>
      </c>
      <c r="G13" s="51" t="s">
        <v>9</v>
      </c>
      <c r="H13" s="22">
        <v>6751</v>
      </c>
      <c r="I13" s="21">
        <f t="shared" si="1"/>
        <v>9.4600843574401292</v>
      </c>
    </row>
    <row r="14" spans="1:10" ht="17.25">
      <c r="A14" s="18" t="s">
        <v>15</v>
      </c>
      <c r="B14" s="19" t="s">
        <v>22</v>
      </c>
      <c r="C14" s="20">
        <v>1267</v>
      </c>
      <c r="D14" s="21">
        <f t="shared" si="0"/>
        <v>3.5602888695310089</v>
      </c>
      <c r="E14" s="19"/>
      <c r="F14" s="18" t="s">
        <v>15</v>
      </c>
      <c r="G14" s="51" t="s">
        <v>99</v>
      </c>
      <c r="H14" s="22">
        <v>4909</v>
      </c>
      <c r="I14" s="21">
        <f t="shared" si="1"/>
        <v>6.8789148438266334</v>
      </c>
    </row>
    <row r="15" spans="1:10">
      <c r="A15" s="18" t="s">
        <v>18</v>
      </c>
      <c r="B15" s="19" t="s">
        <v>16</v>
      </c>
      <c r="C15" s="20">
        <v>1195</v>
      </c>
      <c r="D15" s="21">
        <f t="shared" si="0"/>
        <v>3.3579677972293256</v>
      </c>
      <c r="E15" s="21"/>
      <c r="F15" s="18" t="s">
        <v>18</v>
      </c>
      <c r="G15" s="51" t="s">
        <v>160</v>
      </c>
      <c r="H15" s="22">
        <v>3881</v>
      </c>
      <c r="I15" s="21">
        <f t="shared" si="1"/>
        <v>5.4383924442638341</v>
      </c>
    </row>
    <row r="16" spans="1:10">
      <c r="A16" s="18" t="s">
        <v>21</v>
      </c>
      <c r="B16" s="24" t="s">
        <v>30</v>
      </c>
      <c r="C16" s="20">
        <v>1126</v>
      </c>
      <c r="D16" s="21">
        <f t="shared" si="0"/>
        <v>3.1640767696068788</v>
      </c>
      <c r="E16" s="21"/>
      <c r="F16" s="18" t="s">
        <v>21</v>
      </c>
      <c r="G16" s="51" t="s">
        <v>26</v>
      </c>
      <c r="H16" s="22">
        <v>2843</v>
      </c>
      <c r="I16" s="21">
        <f t="shared" si="1"/>
        <v>3.9838571808920586</v>
      </c>
    </row>
    <row r="17" spans="1:10" ht="17.25">
      <c r="A17" s="18" t="s">
        <v>24</v>
      </c>
      <c r="B17" s="19" t="s">
        <v>28</v>
      </c>
      <c r="C17" s="20">
        <v>1032</v>
      </c>
      <c r="D17" s="21">
        <f t="shared" si="0"/>
        <v>2.899935369657459</v>
      </c>
      <c r="E17" s="21"/>
      <c r="F17" s="18" t="s">
        <v>24</v>
      </c>
      <c r="G17" s="51" t="s">
        <v>116</v>
      </c>
      <c r="H17" s="22">
        <v>2812</v>
      </c>
      <c r="I17" s="21">
        <f t="shared" si="1"/>
        <v>3.9404173030842315</v>
      </c>
    </row>
    <row r="18" spans="1:10" s="56" customFormat="1" ht="16.5" customHeight="1">
      <c r="A18" s="23" t="s">
        <v>27</v>
      </c>
      <c r="B18" s="19" t="s">
        <v>25</v>
      </c>
      <c r="C18" s="20">
        <v>966</v>
      </c>
      <c r="D18" s="21">
        <f t="shared" si="0"/>
        <v>2.7144743867142496</v>
      </c>
      <c r="E18" s="25"/>
      <c r="F18" s="23" t="s">
        <v>27</v>
      </c>
      <c r="G18" s="56" t="s">
        <v>23</v>
      </c>
      <c r="H18" s="22">
        <v>2524</v>
      </c>
      <c r="I18" s="21">
        <f t="shared" si="1"/>
        <v>3.5368468253857039</v>
      </c>
      <c r="J18" s="51"/>
    </row>
    <row r="19" spans="1:10" ht="17.25">
      <c r="A19" s="18" t="s">
        <v>29</v>
      </c>
      <c r="B19" s="24" t="s">
        <v>106</v>
      </c>
      <c r="C19" s="20">
        <v>875</v>
      </c>
      <c r="D19" s="21">
        <f t="shared" si="0"/>
        <v>2.4587630314440667</v>
      </c>
      <c r="E19" s="21"/>
      <c r="F19" s="18" t="s">
        <v>29</v>
      </c>
      <c r="G19" s="51" t="s">
        <v>161</v>
      </c>
      <c r="H19" s="22">
        <v>2207</v>
      </c>
      <c r="I19" s="21">
        <f t="shared" si="1"/>
        <v>3.0926390426411445</v>
      </c>
    </row>
    <row r="20" spans="1:10" ht="17.25">
      <c r="A20" s="18" t="s">
        <v>32</v>
      </c>
      <c r="B20" s="51" t="s">
        <v>167</v>
      </c>
      <c r="C20" s="20">
        <v>761</v>
      </c>
      <c r="D20" s="21">
        <f t="shared" si="0"/>
        <v>2.138421333633068</v>
      </c>
      <c r="E20" s="21"/>
      <c r="F20" s="18" t="s">
        <v>32</v>
      </c>
      <c r="G20" s="51" t="s">
        <v>162</v>
      </c>
      <c r="H20" s="22">
        <v>1486</v>
      </c>
      <c r="I20" s="21">
        <f t="shared" si="1"/>
        <v>2.0823115620139285</v>
      </c>
    </row>
    <row r="21" spans="1:10">
      <c r="A21" s="27"/>
      <c r="B21" s="27" t="s">
        <v>35</v>
      </c>
      <c r="C21" s="28">
        <f>SUM(C11:C20)</f>
        <v>23524</v>
      </c>
      <c r="D21" s="29">
        <f t="shared" si="0"/>
        <v>66.102790344788829</v>
      </c>
      <c r="E21" s="30"/>
      <c r="F21" s="31"/>
      <c r="G21" s="58" t="s">
        <v>35</v>
      </c>
      <c r="H21" s="33">
        <f>SUM(H11:H20)</f>
        <v>45873</v>
      </c>
      <c r="I21" s="29">
        <f t="shared" si="1"/>
        <v>64.28121015091854</v>
      </c>
    </row>
    <row r="22" spans="1:10">
      <c r="A22" s="34"/>
      <c r="B22" s="35" t="s">
        <v>155</v>
      </c>
      <c r="C22" s="36">
        <v>35587</v>
      </c>
      <c r="D22" s="30">
        <f t="shared" si="0"/>
        <v>100</v>
      </c>
      <c r="E22" s="31"/>
      <c r="F22" s="34"/>
      <c r="G22" s="37" t="s">
        <v>155</v>
      </c>
      <c r="H22" s="38">
        <v>71363</v>
      </c>
      <c r="I22" s="30">
        <f t="shared" si="1"/>
        <v>100</v>
      </c>
    </row>
    <row r="23" spans="1:10">
      <c r="A23" s="31"/>
      <c r="B23" s="27"/>
      <c r="C23" s="69"/>
      <c r="D23" s="30"/>
      <c r="E23" s="31"/>
      <c r="F23" s="31"/>
      <c r="G23" s="70"/>
      <c r="H23" s="71"/>
      <c r="I23" s="30"/>
    </row>
    <row r="24" spans="1:10">
      <c r="A24" s="39"/>
      <c r="B24" s="39"/>
      <c r="C24" s="44"/>
      <c r="D24" s="45"/>
      <c r="E24" s="39"/>
      <c r="F24" s="39"/>
      <c r="G24" s="39"/>
      <c r="H24" s="65"/>
      <c r="I24" s="45"/>
      <c r="J24" s="59"/>
    </row>
    <row r="25" spans="1:10" ht="15.75">
      <c r="A25" s="40" t="s">
        <v>108</v>
      </c>
      <c r="B25" s="40"/>
      <c r="C25" s="40"/>
      <c r="D25" s="40"/>
      <c r="E25" s="40"/>
      <c r="F25" s="40"/>
      <c r="G25" s="40"/>
      <c r="H25" s="40"/>
      <c r="I25" s="47"/>
      <c r="J25" s="59"/>
    </row>
    <row r="26" spans="1:10" ht="15.75">
      <c r="A26" s="40" t="s">
        <v>109</v>
      </c>
      <c r="B26" s="40"/>
      <c r="C26" s="40"/>
      <c r="D26" s="40"/>
      <c r="E26" s="40"/>
      <c r="F26" s="40"/>
      <c r="H26" s="40"/>
      <c r="I26" s="47"/>
      <c r="J26" s="59"/>
    </row>
    <row r="27" spans="1:10" ht="15.75">
      <c r="A27" s="40" t="s">
        <v>120</v>
      </c>
      <c r="B27" s="41"/>
      <c r="C27" s="41"/>
      <c r="D27" s="41"/>
      <c r="E27" s="41"/>
      <c r="F27" s="41"/>
      <c r="G27" s="41"/>
      <c r="H27" s="41"/>
      <c r="I27" s="41"/>
    </row>
    <row r="28" spans="1:10" ht="15.75">
      <c r="A28" s="40" t="s">
        <v>163</v>
      </c>
      <c r="B28" s="41"/>
      <c r="C28" s="41"/>
      <c r="D28" s="41"/>
      <c r="E28" s="41"/>
      <c r="F28" s="41"/>
      <c r="G28" s="41"/>
      <c r="H28" s="41"/>
      <c r="I28" s="41"/>
    </row>
    <row r="29" spans="1:10" ht="15.75">
      <c r="B29" s="41"/>
      <c r="C29" s="41"/>
      <c r="D29" s="41"/>
      <c r="E29" s="41"/>
      <c r="F29" s="41"/>
      <c r="I29" s="41"/>
    </row>
    <row r="30" spans="1:10">
      <c r="A30" s="63" t="s">
        <v>168</v>
      </c>
      <c r="B30" s="39"/>
      <c r="C30" s="39"/>
      <c r="D30" s="39"/>
      <c r="E30" s="39"/>
      <c r="F30" s="39"/>
      <c r="G30" s="56"/>
      <c r="H30" s="39"/>
      <c r="I30" s="39"/>
    </row>
    <row r="32" spans="1:10">
      <c r="B32" s="88"/>
    </row>
    <row r="33" spans="2:2">
      <c r="B33" s="88"/>
    </row>
    <row r="34" spans="2:2">
      <c r="B34" s="88"/>
    </row>
    <row r="35" spans="2:2">
      <c r="B35" s="88"/>
    </row>
  </sheetData>
  <sheetProtection algorithmName="SHA-512" hashValue="om7vdWMwllZsNNQsEvh/6BvXvV3BXAvkVyC+gHS+/9z7mJ1S3MtPiQM5S3+yvCVgVrzufxkWy4y1XulQGhs+HQ==" saltValue="u4JY375IM3uOe3WXpyuZXA==" spinCount="100000" sheet="1" objects="1" scenarios="1"/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4:M35"/>
  <sheetViews>
    <sheetView workbookViewId="0">
      <selection activeCell="G29" sqref="G29"/>
    </sheetView>
  </sheetViews>
  <sheetFormatPr baseColWidth="10" defaultColWidth="11.42578125" defaultRowHeight="15"/>
  <cols>
    <col min="1" max="1" width="3" style="51" customWidth="1"/>
    <col min="2" max="2" width="41.42578125" style="51" customWidth="1"/>
    <col min="3" max="3" width="10" style="51" customWidth="1"/>
    <col min="4" max="4" width="9.28515625" style="51" customWidth="1"/>
    <col min="5" max="5" width="4.5703125" style="51" customWidth="1"/>
    <col min="6" max="6" width="3.28515625" style="51" customWidth="1"/>
    <col min="7" max="7" width="41.140625" style="51" customWidth="1"/>
    <col min="8" max="9" width="9.28515625" style="51" customWidth="1"/>
    <col min="10" max="16384" width="11.42578125" style="51"/>
  </cols>
  <sheetData>
    <row r="4" spans="1:13" ht="18">
      <c r="A4" s="49" t="s">
        <v>171</v>
      </c>
      <c r="B4" s="50"/>
      <c r="C4" s="50"/>
      <c r="D4" s="50"/>
      <c r="E4" s="50"/>
      <c r="F4" s="50"/>
      <c r="G4" s="50"/>
      <c r="H4" s="50"/>
      <c r="I4" s="50"/>
      <c r="J4" s="50"/>
    </row>
    <row r="5" spans="1:13">
      <c r="A5" s="52"/>
      <c r="B5" s="52"/>
      <c r="C5" s="52"/>
      <c r="D5" s="53"/>
    </row>
    <row r="6" spans="1:13" ht="18">
      <c r="A6" s="64" t="s">
        <v>98</v>
      </c>
      <c r="B6" s="64"/>
      <c r="C6" s="64"/>
      <c r="D6" s="64"/>
      <c r="E6" s="64"/>
      <c r="F6" s="64"/>
      <c r="G6" s="64"/>
      <c r="H6" s="64"/>
      <c r="I6" s="64"/>
    </row>
    <row r="7" spans="1:13" ht="18">
      <c r="A7" s="7"/>
      <c r="B7" s="7"/>
      <c r="C7" s="7"/>
      <c r="D7" s="7"/>
      <c r="E7" s="7"/>
      <c r="F7" s="7"/>
      <c r="G7" s="7"/>
      <c r="H7" s="7"/>
      <c r="I7" s="7"/>
    </row>
    <row r="8" spans="1:13" ht="18">
      <c r="A8" s="8"/>
      <c r="B8" s="8"/>
      <c r="C8" s="8"/>
      <c r="D8" s="8"/>
      <c r="E8" s="9"/>
      <c r="F8" s="9"/>
      <c r="G8" s="9"/>
      <c r="H8" s="8"/>
      <c r="I8" s="8"/>
    </row>
    <row r="9" spans="1:13" ht="18">
      <c r="A9" s="10"/>
      <c r="B9" s="11" t="s">
        <v>2</v>
      </c>
      <c r="C9" s="10"/>
      <c r="D9" s="10"/>
      <c r="E9" s="12"/>
      <c r="F9" s="10"/>
      <c r="G9" s="13" t="s">
        <v>3</v>
      </c>
      <c r="H9" s="10"/>
      <c r="I9" s="10"/>
    </row>
    <row r="10" spans="1:13" ht="54">
      <c r="A10" s="14"/>
      <c r="B10" s="67" t="s">
        <v>4</v>
      </c>
      <c r="C10" s="68" t="s">
        <v>114</v>
      </c>
      <c r="D10" s="16" t="s">
        <v>6</v>
      </c>
      <c r="E10" s="17"/>
      <c r="F10" s="14"/>
      <c r="G10" s="67" t="s">
        <v>4</v>
      </c>
      <c r="H10" s="68" t="s">
        <v>114</v>
      </c>
      <c r="I10" s="16" t="s">
        <v>7</v>
      </c>
    </row>
    <row r="11" spans="1:13" ht="17.25">
      <c r="A11" s="18" t="s">
        <v>8</v>
      </c>
      <c r="B11" s="19" t="s">
        <v>99</v>
      </c>
      <c r="C11" s="20">
        <v>8275</v>
      </c>
      <c r="D11" s="21">
        <f t="shared" ref="D11:D22" si="0">C11/$C$22*100</f>
        <v>23.534597992093513</v>
      </c>
      <c r="E11" s="21"/>
      <c r="F11" s="18" t="s">
        <v>8</v>
      </c>
      <c r="G11" s="51" t="s">
        <v>100</v>
      </c>
      <c r="H11" s="22">
        <v>9807</v>
      </c>
      <c r="I11" s="21">
        <f t="shared" ref="I11:I22" si="1">H11/$H$22*100</f>
        <v>13.725298102222471</v>
      </c>
      <c r="K11" s="102"/>
      <c r="L11" s="103"/>
      <c r="M11" s="104"/>
    </row>
    <row r="12" spans="1:13" ht="17.25">
      <c r="A12" s="18" t="s">
        <v>10</v>
      </c>
      <c r="B12" s="51" t="s">
        <v>14</v>
      </c>
      <c r="C12" s="20">
        <v>4025</v>
      </c>
      <c r="D12" s="21">
        <f t="shared" si="0"/>
        <v>11.447342225761497</v>
      </c>
      <c r="E12" s="21"/>
      <c r="F12" s="18" t="s">
        <v>10</v>
      </c>
      <c r="G12" s="51" t="s">
        <v>166</v>
      </c>
      <c r="H12" s="22">
        <v>8383</v>
      </c>
      <c r="I12" s="21">
        <f t="shared" si="1"/>
        <v>11.732351788613334</v>
      </c>
      <c r="K12" s="105"/>
      <c r="L12" s="106"/>
      <c r="M12" s="104"/>
    </row>
    <row r="13" spans="1:13">
      <c r="A13" s="18" t="s">
        <v>13</v>
      </c>
      <c r="B13" s="19" t="s">
        <v>71</v>
      </c>
      <c r="C13" s="20">
        <v>3334</v>
      </c>
      <c r="D13" s="21">
        <f t="shared" si="0"/>
        <v>9.4820966411649277</v>
      </c>
      <c r="E13" s="21"/>
      <c r="F13" s="18" t="s">
        <v>13</v>
      </c>
      <c r="G13" s="51" t="s">
        <v>9</v>
      </c>
      <c r="H13" s="22">
        <v>6820</v>
      </c>
      <c r="I13" s="21">
        <f t="shared" si="1"/>
        <v>9.5448692828752169</v>
      </c>
      <c r="K13" s="105"/>
      <c r="L13" s="106"/>
      <c r="M13" s="104"/>
    </row>
    <row r="14" spans="1:13" ht="17.25">
      <c r="A14" s="18" t="s">
        <v>15</v>
      </c>
      <c r="B14" s="19" t="s">
        <v>22</v>
      </c>
      <c r="C14" s="20">
        <v>1221</v>
      </c>
      <c r="D14" s="21">
        <f t="shared" si="0"/>
        <v>3.4725974801626798</v>
      </c>
      <c r="E14" s="19"/>
      <c r="F14" s="18" t="s">
        <v>15</v>
      </c>
      <c r="G14" s="51" t="s">
        <v>99</v>
      </c>
      <c r="H14" s="22">
        <v>5019</v>
      </c>
      <c r="I14" s="21">
        <f t="shared" si="1"/>
        <v>7.0242960309018638</v>
      </c>
      <c r="K14" s="105"/>
      <c r="L14" s="106"/>
      <c r="M14" s="104"/>
    </row>
    <row r="15" spans="1:13">
      <c r="A15" s="18" t="s">
        <v>18</v>
      </c>
      <c r="B15" s="24" t="s">
        <v>30</v>
      </c>
      <c r="C15" s="20">
        <v>1161</v>
      </c>
      <c r="D15" s="21">
        <f t="shared" si="0"/>
        <v>3.3019538693438752</v>
      </c>
      <c r="E15" s="21"/>
      <c r="F15" s="18" t="s">
        <v>18</v>
      </c>
      <c r="G15" s="51" t="s">
        <v>160</v>
      </c>
      <c r="H15" s="22">
        <v>3845</v>
      </c>
      <c r="I15" s="21">
        <f t="shared" si="1"/>
        <v>5.3812349549347811</v>
      </c>
      <c r="K15" s="105"/>
      <c r="L15" s="106"/>
      <c r="M15" s="104"/>
    </row>
    <row r="16" spans="1:13">
      <c r="A16" s="18" t="s">
        <v>21</v>
      </c>
      <c r="B16" s="51" t="s">
        <v>16</v>
      </c>
      <c r="C16" s="20">
        <v>1160</v>
      </c>
      <c r="D16" s="21">
        <f t="shared" si="0"/>
        <v>3.299109809163562</v>
      </c>
      <c r="E16" s="21"/>
      <c r="F16" s="18" t="s">
        <v>21</v>
      </c>
      <c r="G16" s="51" t="s">
        <v>26</v>
      </c>
      <c r="H16" s="22">
        <v>2820</v>
      </c>
      <c r="I16" s="21">
        <f t="shared" si="1"/>
        <v>3.9467054806023625</v>
      </c>
      <c r="K16" s="105"/>
      <c r="L16" s="106"/>
      <c r="M16" s="104"/>
    </row>
    <row r="17" spans="1:13" ht="17.25">
      <c r="A17" s="18" t="s">
        <v>24</v>
      </c>
      <c r="B17" s="19" t="s">
        <v>28</v>
      </c>
      <c r="C17" s="20">
        <v>1111</v>
      </c>
      <c r="D17" s="21">
        <f t="shared" si="0"/>
        <v>3.1597508603282045</v>
      </c>
      <c r="E17" s="21"/>
      <c r="F17" s="18" t="s">
        <v>24</v>
      </c>
      <c r="G17" s="51" t="s">
        <v>116</v>
      </c>
      <c r="H17" s="22">
        <v>2750</v>
      </c>
      <c r="I17" s="21">
        <f t="shared" si="1"/>
        <v>3.8487376140625877</v>
      </c>
      <c r="K17" s="105"/>
      <c r="L17" s="106"/>
      <c r="M17" s="104"/>
    </row>
    <row r="18" spans="1:13" s="56" customFormat="1" ht="16.5" customHeight="1">
      <c r="A18" s="23" t="s">
        <v>27</v>
      </c>
      <c r="B18" s="19" t="s">
        <v>25</v>
      </c>
      <c r="C18" s="20">
        <v>940</v>
      </c>
      <c r="D18" s="21">
        <f t="shared" si="0"/>
        <v>2.6734165694946106</v>
      </c>
      <c r="E18" s="25"/>
      <c r="F18" s="23" t="s">
        <v>27</v>
      </c>
      <c r="G18" s="56" t="s">
        <v>23</v>
      </c>
      <c r="H18" s="22">
        <v>2595</v>
      </c>
      <c r="I18" s="21">
        <f t="shared" si="1"/>
        <v>3.6318087667245145</v>
      </c>
      <c r="J18" s="51"/>
      <c r="K18" s="105"/>
      <c r="L18" s="106"/>
      <c r="M18" s="104"/>
    </row>
    <row r="19" spans="1:13" ht="17.25">
      <c r="A19" s="18" t="s">
        <v>29</v>
      </c>
      <c r="B19" s="24" t="s">
        <v>106</v>
      </c>
      <c r="C19" s="20">
        <v>939</v>
      </c>
      <c r="D19" s="21">
        <f t="shared" si="0"/>
        <v>2.6705725093142973</v>
      </c>
      <c r="E19" s="21"/>
      <c r="F19" s="18" t="s">
        <v>29</v>
      </c>
      <c r="G19" s="51" t="s">
        <v>161</v>
      </c>
      <c r="H19" s="22">
        <v>2292</v>
      </c>
      <c r="I19" s="21">
        <f t="shared" si="1"/>
        <v>3.2077478587023456</v>
      </c>
      <c r="K19" s="102"/>
      <c r="L19" s="103"/>
      <c r="M19" s="104"/>
    </row>
    <row r="20" spans="1:13" ht="17.25">
      <c r="A20" s="18" t="s">
        <v>32</v>
      </c>
      <c r="B20" s="51" t="s">
        <v>167</v>
      </c>
      <c r="C20" s="20">
        <v>808</v>
      </c>
      <c r="D20" s="21">
        <f t="shared" si="0"/>
        <v>2.2980006256932395</v>
      </c>
      <c r="E20" s="21"/>
      <c r="F20" s="18" t="s">
        <v>32</v>
      </c>
      <c r="G20" s="51" t="s">
        <v>172</v>
      </c>
      <c r="H20" s="22">
        <v>1594</v>
      </c>
      <c r="I20" s="21">
        <f t="shared" si="1"/>
        <v>2.2308682752057325</v>
      </c>
      <c r="K20" s="105"/>
      <c r="L20" s="106"/>
      <c r="M20" s="104"/>
    </row>
    <row r="21" spans="1:13">
      <c r="A21" s="27"/>
      <c r="B21" s="27" t="s">
        <v>35</v>
      </c>
      <c r="C21" s="28">
        <f>SUM(C11:C20)</f>
        <v>22974</v>
      </c>
      <c r="D21" s="29">
        <f t="shared" si="0"/>
        <v>65.339438582520401</v>
      </c>
      <c r="E21" s="30"/>
      <c r="F21" s="31"/>
      <c r="G21" s="58" t="s">
        <v>35</v>
      </c>
      <c r="H21" s="33">
        <f>SUM(H11:H20)</f>
        <v>45925</v>
      </c>
      <c r="I21" s="29">
        <f t="shared" si="1"/>
        <v>64.273918154845205</v>
      </c>
    </row>
    <row r="22" spans="1:13">
      <c r="A22" s="34"/>
      <c r="B22" s="35" t="s">
        <v>155</v>
      </c>
      <c r="C22" s="36">
        <v>35161</v>
      </c>
      <c r="D22" s="30">
        <f t="shared" si="0"/>
        <v>100</v>
      </c>
      <c r="E22" s="31"/>
      <c r="F22" s="34"/>
      <c r="G22" s="37" t="s">
        <v>155</v>
      </c>
      <c r="H22" s="38">
        <v>71452</v>
      </c>
      <c r="I22" s="30">
        <f t="shared" si="1"/>
        <v>100</v>
      </c>
    </row>
    <row r="23" spans="1:13">
      <c r="A23" s="31"/>
      <c r="B23" s="27"/>
      <c r="C23" s="69"/>
      <c r="D23" s="30"/>
      <c r="E23" s="31"/>
      <c r="F23" s="31"/>
      <c r="G23" s="70"/>
      <c r="H23" s="71"/>
      <c r="I23" s="30"/>
    </row>
    <row r="24" spans="1:13">
      <c r="A24" s="39"/>
      <c r="B24" s="39"/>
      <c r="C24" s="44"/>
      <c r="D24" s="45"/>
      <c r="E24" s="39"/>
      <c r="F24" s="39"/>
      <c r="G24" s="39"/>
      <c r="H24" s="65"/>
      <c r="I24" s="45"/>
      <c r="J24" s="59"/>
      <c r="K24" s="102"/>
      <c r="L24" s="103"/>
      <c r="M24" s="104"/>
    </row>
    <row r="25" spans="1:13" ht="15.75">
      <c r="A25" s="40" t="s">
        <v>108</v>
      </c>
      <c r="B25" s="40"/>
      <c r="C25" s="40"/>
      <c r="D25" s="40"/>
      <c r="E25" s="40"/>
      <c r="F25" s="40"/>
      <c r="G25" s="40"/>
      <c r="H25" s="40"/>
      <c r="I25" s="47"/>
      <c r="J25" s="59"/>
      <c r="K25" s="105"/>
      <c r="L25" s="106"/>
      <c r="M25" s="104"/>
    </row>
    <row r="26" spans="1:13" ht="15.75">
      <c r="A26" s="40" t="s">
        <v>109</v>
      </c>
      <c r="B26" s="40"/>
      <c r="C26" s="40"/>
      <c r="D26" s="40"/>
      <c r="E26" s="40"/>
      <c r="F26" s="40"/>
      <c r="H26" s="40"/>
      <c r="I26" s="47"/>
      <c r="J26" s="59"/>
      <c r="K26" s="105"/>
      <c r="L26" s="106"/>
      <c r="M26" s="104"/>
    </row>
    <row r="27" spans="1:13" ht="15.75">
      <c r="A27" s="40" t="s">
        <v>120</v>
      </c>
      <c r="B27" s="41"/>
      <c r="C27" s="41"/>
      <c r="D27" s="41"/>
      <c r="E27" s="41"/>
      <c r="F27" s="41"/>
      <c r="G27" s="41"/>
      <c r="H27" s="41"/>
      <c r="I27" s="41"/>
      <c r="K27" s="102"/>
      <c r="L27" s="103"/>
      <c r="M27" s="104"/>
    </row>
    <row r="28" spans="1:13" ht="15.75">
      <c r="A28" s="40" t="s">
        <v>173</v>
      </c>
      <c r="B28" s="41"/>
      <c r="C28" s="41"/>
      <c r="D28" s="41"/>
      <c r="E28" s="41"/>
      <c r="F28" s="41"/>
      <c r="G28" s="41"/>
      <c r="H28" s="41"/>
      <c r="I28" s="41"/>
      <c r="K28" s="105"/>
      <c r="L28" s="106"/>
      <c r="M28" s="104"/>
    </row>
    <row r="29" spans="1:13" ht="15.75">
      <c r="B29" s="41"/>
      <c r="C29" s="41"/>
      <c r="D29" s="41"/>
      <c r="E29" s="41"/>
      <c r="F29" s="41"/>
      <c r="I29" s="41"/>
      <c r="K29" s="105"/>
      <c r="L29" s="106"/>
      <c r="M29" s="104"/>
    </row>
    <row r="30" spans="1:13">
      <c r="A30" s="63" t="s">
        <v>174</v>
      </c>
      <c r="B30" s="39"/>
      <c r="C30" s="39"/>
      <c r="D30" s="39"/>
      <c r="E30" s="39"/>
      <c r="F30" s="39"/>
      <c r="G30" s="56"/>
      <c r="H30" s="39"/>
      <c r="I30" s="39"/>
      <c r="K30" s="102"/>
      <c r="L30" s="103"/>
      <c r="M30" s="104"/>
    </row>
    <row r="31" spans="1:13">
      <c r="K31" s="105"/>
      <c r="L31" s="106"/>
      <c r="M31" s="104"/>
    </row>
    <row r="32" spans="1:13">
      <c r="B32" s="104"/>
      <c r="K32" s="102"/>
      <c r="L32" s="103"/>
      <c r="M32" s="104"/>
    </row>
    <row r="33" spans="2:13">
      <c r="B33" s="104"/>
      <c r="K33" s="102"/>
      <c r="L33" s="103"/>
      <c r="M33" s="104"/>
    </row>
    <row r="34" spans="2:13">
      <c r="B34" s="104"/>
    </row>
    <row r="35" spans="2:13">
      <c r="B35" s="104"/>
    </row>
  </sheetData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4:K38"/>
  <sheetViews>
    <sheetView workbookViewId="0">
      <selection activeCell="A27" sqref="A27"/>
    </sheetView>
  </sheetViews>
  <sheetFormatPr baseColWidth="10" defaultColWidth="11.42578125" defaultRowHeight="15"/>
  <cols>
    <col min="1" max="1" width="3" style="51" customWidth="1"/>
    <col min="2" max="2" width="41.42578125" style="51" customWidth="1"/>
    <col min="3" max="3" width="10" style="51" customWidth="1"/>
    <col min="4" max="4" width="9.28515625" style="51" customWidth="1"/>
    <col min="5" max="5" width="4.5703125" style="51" customWidth="1"/>
    <col min="6" max="6" width="3.28515625" style="51" customWidth="1"/>
    <col min="7" max="7" width="41.140625" style="51" customWidth="1"/>
    <col min="8" max="9" width="9.28515625" style="51" customWidth="1"/>
    <col min="10" max="16384" width="11.42578125" style="51"/>
  </cols>
  <sheetData>
    <row r="4" spans="1:11" ht="18">
      <c r="A4" s="49" t="s">
        <v>175</v>
      </c>
      <c r="B4" s="50"/>
      <c r="C4" s="50"/>
      <c r="D4" s="50"/>
      <c r="E4" s="50"/>
      <c r="F4" s="50"/>
      <c r="G4" s="50"/>
      <c r="H4" s="50"/>
      <c r="I4" s="50"/>
      <c r="J4" s="50"/>
    </row>
    <row r="5" spans="1:11">
      <c r="A5" s="52"/>
      <c r="B5" s="52"/>
      <c r="C5" s="52"/>
      <c r="D5" s="53"/>
    </row>
    <row r="6" spans="1:11" ht="18">
      <c r="A6" s="64" t="s">
        <v>98</v>
      </c>
      <c r="B6" s="64"/>
      <c r="C6" s="64"/>
      <c r="D6" s="64"/>
      <c r="E6" s="64"/>
      <c r="F6" s="64"/>
      <c r="G6" s="64"/>
      <c r="H6" s="64"/>
      <c r="I6" s="64"/>
    </row>
    <row r="7" spans="1:11" ht="18">
      <c r="A7" s="7"/>
      <c r="B7" s="7"/>
      <c r="C7" s="7"/>
      <c r="D7" s="7"/>
      <c r="E7" s="7"/>
      <c r="F7" s="7"/>
      <c r="G7" s="7"/>
      <c r="H7" s="7"/>
      <c r="I7" s="7"/>
    </row>
    <row r="8" spans="1:11" ht="18">
      <c r="A8" s="8"/>
      <c r="B8" s="8"/>
      <c r="C8" s="8"/>
      <c r="D8" s="8"/>
      <c r="E8" s="9"/>
      <c r="F8" s="9"/>
      <c r="G8" s="9"/>
      <c r="H8" s="8"/>
      <c r="I8" s="8"/>
    </row>
    <row r="9" spans="1:11" ht="18">
      <c r="A9" s="10"/>
      <c r="B9" s="11" t="s">
        <v>2</v>
      </c>
      <c r="C9" s="10"/>
      <c r="D9" s="10"/>
      <c r="E9" s="12"/>
      <c r="F9" s="10"/>
      <c r="G9" s="13" t="s">
        <v>3</v>
      </c>
      <c r="H9" s="10"/>
      <c r="I9" s="10"/>
    </row>
    <row r="10" spans="1:11" ht="54">
      <c r="A10" s="14"/>
      <c r="B10" s="67" t="s">
        <v>4</v>
      </c>
      <c r="C10" s="68" t="s">
        <v>114</v>
      </c>
      <c r="D10" s="16" t="s">
        <v>6</v>
      </c>
      <c r="E10" s="17"/>
      <c r="F10" s="14"/>
      <c r="G10" s="67" t="s">
        <v>4</v>
      </c>
      <c r="H10" s="68" t="s">
        <v>114</v>
      </c>
      <c r="I10" s="16" t="s">
        <v>7</v>
      </c>
    </row>
    <row r="11" spans="1:11" ht="17.25">
      <c r="A11" s="18" t="s">
        <v>8</v>
      </c>
      <c r="B11" s="19" t="s">
        <v>99</v>
      </c>
      <c r="C11" s="20">
        <v>8058</v>
      </c>
      <c r="D11" s="21">
        <f t="shared" ref="D11:D22" si="0">C11/$C$22*100</f>
        <v>22.888794205368555</v>
      </c>
      <c r="E11" s="21"/>
      <c r="F11" s="18" t="s">
        <v>8</v>
      </c>
      <c r="G11" s="51" t="s">
        <v>100</v>
      </c>
      <c r="H11" s="22">
        <v>9848</v>
      </c>
      <c r="I11" s="21">
        <f t="shared" ref="I11:I22" si="1">H11/$H$22*100</f>
        <v>13.544216751478476</v>
      </c>
      <c r="K11" s="109"/>
    </row>
    <row r="12" spans="1:11" ht="17.25">
      <c r="A12" s="18" t="s">
        <v>10</v>
      </c>
      <c r="B12" s="51" t="s">
        <v>14</v>
      </c>
      <c r="C12" s="20">
        <v>3963</v>
      </c>
      <c r="D12" s="21">
        <f t="shared" si="0"/>
        <v>11.256923732424372</v>
      </c>
      <c r="E12" s="21"/>
      <c r="F12" s="18" t="s">
        <v>10</v>
      </c>
      <c r="G12" s="51" t="s">
        <v>166</v>
      </c>
      <c r="H12" s="22">
        <v>8548</v>
      </c>
      <c r="I12" s="21">
        <f t="shared" si="1"/>
        <v>11.756292119378351</v>
      </c>
      <c r="K12" s="109"/>
    </row>
    <row r="13" spans="1:11">
      <c r="A13" s="18" t="s">
        <v>13</v>
      </c>
      <c r="B13" s="19" t="s">
        <v>71</v>
      </c>
      <c r="C13" s="20">
        <v>3202</v>
      </c>
      <c r="D13" s="21">
        <f t="shared" si="0"/>
        <v>9.0952989632154519</v>
      </c>
      <c r="E13" s="21"/>
      <c r="F13" s="18" t="s">
        <v>13</v>
      </c>
      <c r="G13" s="51" t="s">
        <v>9</v>
      </c>
      <c r="H13" s="22">
        <v>7110</v>
      </c>
      <c r="I13" s="21">
        <f t="shared" si="1"/>
        <v>9.7785724109476</v>
      </c>
      <c r="K13" s="109"/>
    </row>
    <row r="14" spans="1:11" ht="17.25">
      <c r="A14" s="18" t="s">
        <v>15</v>
      </c>
      <c r="B14" s="19" t="s">
        <v>22</v>
      </c>
      <c r="C14" s="20">
        <v>1179</v>
      </c>
      <c r="D14" s="21">
        <f t="shared" si="0"/>
        <v>3.3489561141883257</v>
      </c>
      <c r="E14" s="19"/>
      <c r="F14" s="18" t="s">
        <v>15</v>
      </c>
      <c r="G14" s="51" t="s">
        <v>99</v>
      </c>
      <c r="H14" s="22">
        <v>4967</v>
      </c>
      <c r="I14" s="21">
        <f t="shared" si="1"/>
        <v>6.8312474212625496</v>
      </c>
      <c r="K14" s="109"/>
    </row>
    <row r="15" spans="1:11">
      <c r="A15" s="18" t="s">
        <v>18</v>
      </c>
      <c r="B15" s="19" t="s">
        <v>28</v>
      </c>
      <c r="C15" s="20">
        <v>1145</v>
      </c>
      <c r="D15" s="21">
        <f t="shared" si="0"/>
        <v>3.2523789234483735</v>
      </c>
      <c r="E15" s="19"/>
      <c r="F15" s="18" t="s">
        <v>18</v>
      </c>
      <c r="G15" s="51" t="s">
        <v>160</v>
      </c>
      <c r="H15" s="22">
        <v>3888</v>
      </c>
      <c r="I15" s="21">
        <f t="shared" si="1"/>
        <v>5.3472699766194474</v>
      </c>
      <c r="K15" s="109"/>
    </row>
    <row r="16" spans="1:11">
      <c r="A16" s="18" t="s">
        <v>21</v>
      </c>
      <c r="B16" s="24" t="s">
        <v>30</v>
      </c>
      <c r="C16" s="20">
        <v>1136</v>
      </c>
      <c r="D16" s="21">
        <f t="shared" si="0"/>
        <v>3.2268143729583865</v>
      </c>
      <c r="E16" s="21"/>
      <c r="F16" s="18" t="s">
        <v>21</v>
      </c>
      <c r="G16" s="51" t="s">
        <v>26</v>
      </c>
      <c r="H16" s="22">
        <v>2936</v>
      </c>
      <c r="I16" s="21">
        <f t="shared" si="1"/>
        <v>4.037959015266126</v>
      </c>
      <c r="K16" s="109"/>
    </row>
    <row r="17" spans="1:11" ht="17.25">
      <c r="A17" s="18" t="s">
        <v>24</v>
      </c>
      <c r="B17" s="51" t="s">
        <v>16</v>
      </c>
      <c r="C17" s="20">
        <v>1117</v>
      </c>
      <c r="D17" s="21">
        <f t="shared" si="0"/>
        <v>3.1728447663684136</v>
      </c>
      <c r="E17" s="21"/>
      <c r="F17" s="18" t="s">
        <v>24</v>
      </c>
      <c r="G17" s="51" t="s">
        <v>116</v>
      </c>
      <c r="H17" s="22">
        <v>2705</v>
      </c>
      <c r="I17" s="21">
        <f t="shared" si="1"/>
        <v>3.7202585614083343</v>
      </c>
      <c r="K17" s="109"/>
    </row>
    <row r="18" spans="1:11" ht="17.25">
      <c r="A18" s="18" t="s">
        <v>27</v>
      </c>
      <c r="B18" s="24" t="s">
        <v>106</v>
      </c>
      <c r="C18" s="20">
        <v>993</v>
      </c>
      <c r="D18" s="21">
        <f t="shared" si="0"/>
        <v>2.8206220707285898</v>
      </c>
      <c r="E18" s="21"/>
      <c r="F18" s="23" t="s">
        <v>27</v>
      </c>
      <c r="G18" s="56" t="s">
        <v>23</v>
      </c>
      <c r="H18" s="22">
        <v>2617</v>
      </c>
      <c r="I18" s="21">
        <f t="shared" si="1"/>
        <v>3.5992298170815569</v>
      </c>
      <c r="K18" s="109"/>
    </row>
    <row r="19" spans="1:11" s="56" customFormat="1" ht="16.5" customHeight="1">
      <c r="A19" s="18" t="s">
        <v>29</v>
      </c>
      <c r="B19" s="19" t="s">
        <v>25</v>
      </c>
      <c r="C19" s="20">
        <v>960</v>
      </c>
      <c r="D19" s="21">
        <f t="shared" si="0"/>
        <v>2.7268853855986364</v>
      </c>
      <c r="E19" s="25"/>
      <c r="F19" s="18" t="s">
        <v>29</v>
      </c>
      <c r="G19" s="51" t="s">
        <v>161</v>
      </c>
      <c r="H19" s="22">
        <v>2415</v>
      </c>
      <c r="I19" s="21">
        <f t="shared" si="1"/>
        <v>3.3214138357859988</v>
      </c>
      <c r="J19" s="51"/>
      <c r="K19" s="109"/>
    </row>
    <row r="20" spans="1:11" ht="17.25">
      <c r="A20" s="18" t="s">
        <v>32</v>
      </c>
      <c r="B20" s="51" t="s">
        <v>167</v>
      </c>
      <c r="C20" s="20">
        <v>816</v>
      </c>
      <c r="D20" s="21">
        <f t="shared" si="0"/>
        <v>2.317852577758841</v>
      </c>
      <c r="E20" s="21"/>
      <c r="F20" s="18" t="s">
        <v>32</v>
      </c>
      <c r="G20" s="51" t="s">
        <v>172</v>
      </c>
      <c r="H20" s="22">
        <v>1652</v>
      </c>
      <c r="I20" s="21">
        <f t="shared" si="1"/>
        <v>2.2720396094072339</v>
      </c>
      <c r="K20" s="109"/>
    </row>
    <row r="21" spans="1:11">
      <c r="A21" s="27"/>
      <c r="B21" s="27" t="s">
        <v>35</v>
      </c>
      <c r="C21" s="28">
        <f>SUM(C11:C20)</f>
        <v>22569</v>
      </c>
      <c r="D21" s="29">
        <f t="shared" si="0"/>
        <v>64.107371112057947</v>
      </c>
      <c r="E21" s="30"/>
      <c r="F21" s="31"/>
      <c r="G21" s="58" t="s">
        <v>35</v>
      </c>
      <c r="H21" s="33">
        <f>SUM(H11:H20)</f>
        <v>46686</v>
      </c>
      <c r="I21" s="29">
        <f t="shared" si="1"/>
        <v>64.208499518635676</v>
      </c>
    </row>
    <row r="22" spans="1:11">
      <c r="A22" s="34"/>
      <c r="B22" s="35" t="s">
        <v>155</v>
      </c>
      <c r="C22" s="36">
        <v>35205</v>
      </c>
      <c r="D22" s="30">
        <f t="shared" si="0"/>
        <v>100</v>
      </c>
      <c r="E22" s="31"/>
      <c r="F22" s="34"/>
      <c r="G22" s="37" t="s">
        <v>155</v>
      </c>
      <c r="H22" s="38">
        <v>72710</v>
      </c>
      <c r="I22" s="30">
        <f t="shared" si="1"/>
        <v>100</v>
      </c>
    </row>
    <row r="23" spans="1:11">
      <c r="A23" s="31"/>
      <c r="B23" s="27"/>
      <c r="C23" s="69"/>
      <c r="D23" s="30"/>
      <c r="E23" s="31"/>
      <c r="F23" s="31"/>
      <c r="G23" s="70"/>
      <c r="H23" s="71"/>
      <c r="I23" s="30"/>
    </row>
    <row r="24" spans="1:11">
      <c r="A24" s="39"/>
      <c r="B24" s="39"/>
      <c r="C24" s="44"/>
      <c r="D24" s="45"/>
      <c r="E24" s="39"/>
      <c r="F24" s="39"/>
      <c r="G24" s="39"/>
      <c r="H24" s="65"/>
      <c r="I24" s="45"/>
      <c r="J24" s="59"/>
    </row>
    <row r="25" spans="1:11" ht="15.75">
      <c r="A25" s="40" t="s">
        <v>108</v>
      </c>
      <c r="B25" s="40"/>
      <c r="C25" s="40"/>
      <c r="D25" s="40"/>
      <c r="E25" s="40"/>
      <c r="F25" s="40"/>
      <c r="G25" s="40"/>
      <c r="H25" s="40"/>
      <c r="I25" s="47"/>
      <c r="J25" s="59"/>
    </row>
    <row r="26" spans="1:11" ht="15.75">
      <c r="A26" s="40" t="s">
        <v>109</v>
      </c>
      <c r="B26" s="40"/>
      <c r="C26" s="40"/>
      <c r="D26" s="40"/>
      <c r="E26" s="40"/>
      <c r="F26" s="40"/>
      <c r="H26" s="40"/>
      <c r="I26" s="47"/>
      <c r="J26" s="59"/>
    </row>
    <row r="27" spans="1:11" ht="15.75">
      <c r="A27" s="40" t="s">
        <v>120</v>
      </c>
      <c r="B27" s="41"/>
      <c r="C27" s="41"/>
      <c r="D27" s="41"/>
      <c r="E27" s="41"/>
      <c r="F27" s="41"/>
      <c r="G27" s="41"/>
      <c r="H27" s="41"/>
      <c r="I27" s="41"/>
    </row>
    <row r="28" spans="1:11" ht="15.75">
      <c r="A28" s="40" t="s">
        <v>173</v>
      </c>
      <c r="B28" s="41"/>
      <c r="C28" s="41"/>
      <c r="D28" s="41"/>
      <c r="E28" s="41"/>
      <c r="F28" s="41"/>
      <c r="G28" s="58"/>
    </row>
    <row r="29" spans="1:11" ht="15.75">
      <c r="B29" s="41"/>
      <c r="C29" s="41"/>
      <c r="D29" s="41"/>
      <c r="E29" s="41"/>
      <c r="F29" s="41"/>
      <c r="G29" s="107"/>
      <c r="H29" s="108"/>
      <c r="I29" s="109"/>
    </row>
    <row r="30" spans="1:11">
      <c r="A30" s="63" t="s">
        <v>176</v>
      </c>
      <c r="B30" s="39"/>
      <c r="C30" s="39"/>
      <c r="D30" s="39"/>
      <c r="E30" s="39"/>
      <c r="F30" s="39"/>
      <c r="G30" s="110"/>
      <c r="H30" s="111"/>
      <c r="I30" s="109"/>
    </row>
    <row r="31" spans="1:11">
      <c r="G31" s="110"/>
      <c r="H31" s="111"/>
      <c r="I31" s="109"/>
    </row>
    <row r="32" spans="1:11">
      <c r="B32" s="109"/>
      <c r="G32" s="110"/>
      <c r="H32" s="111"/>
      <c r="I32" s="109"/>
    </row>
    <row r="33" spans="2:9">
      <c r="B33" s="109"/>
      <c r="G33" s="110"/>
      <c r="H33" s="111"/>
      <c r="I33" s="109"/>
    </row>
    <row r="34" spans="2:9">
      <c r="B34" s="109"/>
      <c r="G34" s="110"/>
      <c r="H34" s="111"/>
      <c r="I34" s="109"/>
    </row>
    <row r="35" spans="2:9">
      <c r="B35" s="109"/>
      <c r="G35" s="110"/>
      <c r="H35" s="111"/>
      <c r="I35" s="109"/>
    </row>
    <row r="36" spans="2:9">
      <c r="G36" s="107"/>
      <c r="H36" s="108"/>
      <c r="I36" s="109"/>
    </row>
    <row r="37" spans="2:9">
      <c r="G37" s="110"/>
      <c r="H37" s="111"/>
      <c r="I37" s="109"/>
    </row>
    <row r="38" spans="2:9">
      <c r="G38" s="110"/>
      <c r="H38" s="111"/>
      <c r="I38" s="109"/>
    </row>
  </sheetData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M31"/>
  <sheetViews>
    <sheetView workbookViewId="0">
      <selection activeCell="E32" sqref="E32"/>
    </sheetView>
  </sheetViews>
  <sheetFormatPr baseColWidth="10" defaultColWidth="11.42578125" defaultRowHeight="15"/>
  <cols>
    <col min="1" max="1" width="3" style="51" customWidth="1"/>
    <col min="2" max="2" width="41.42578125" style="51" customWidth="1"/>
    <col min="3" max="3" width="10" style="51" customWidth="1"/>
    <col min="4" max="4" width="9.28515625" style="51" customWidth="1"/>
    <col min="5" max="5" width="4.5703125" style="51" customWidth="1"/>
    <col min="6" max="6" width="3.28515625" style="51" customWidth="1"/>
    <col min="7" max="7" width="42.28515625" style="51" customWidth="1"/>
    <col min="8" max="9" width="9.28515625" style="51" customWidth="1"/>
    <col min="10" max="11" width="11.42578125" style="51"/>
    <col min="12" max="12" width="38.140625" style="51" customWidth="1"/>
    <col min="13" max="16384" width="11.42578125" style="51"/>
  </cols>
  <sheetData>
    <row r="2" spans="1:13">
      <c r="B2" s="72"/>
    </row>
    <row r="4" spans="1:13" ht="18">
      <c r="A4" s="49" t="s">
        <v>131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3">
      <c r="A5" s="52"/>
      <c r="B5" s="52"/>
      <c r="C5" s="52"/>
      <c r="D5" s="53"/>
      <c r="L5" s="53"/>
    </row>
    <row r="6" spans="1:13" ht="18">
      <c r="A6" s="64" t="s">
        <v>98</v>
      </c>
      <c r="B6" s="64"/>
      <c r="C6" s="64"/>
      <c r="D6" s="64"/>
      <c r="E6" s="64"/>
      <c r="F6" s="64"/>
      <c r="G6" s="64"/>
      <c r="H6" s="64"/>
      <c r="I6" s="64"/>
      <c r="L6" s="53"/>
    </row>
    <row r="7" spans="1:13" ht="18">
      <c r="A7" s="7"/>
      <c r="B7" s="7"/>
      <c r="C7" s="7"/>
      <c r="D7" s="7"/>
      <c r="E7" s="7"/>
      <c r="F7" s="7"/>
      <c r="G7" s="7"/>
      <c r="H7" s="7"/>
      <c r="I7" s="7"/>
      <c r="L7" s="53"/>
    </row>
    <row r="8" spans="1:13" ht="18">
      <c r="A8" s="8"/>
      <c r="B8" s="8"/>
      <c r="C8" s="8"/>
      <c r="D8" s="8"/>
      <c r="E8" s="9"/>
      <c r="F8" s="9"/>
      <c r="G8" s="9"/>
      <c r="H8" s="8"/>
      <c r="I8" s="8"/>
      <c r="L8" s="53"/>
    </row>
    <row r="9" spans="1:13" ht="18">
      <c r="A9" s="10"/>
      <c r="B9" s="11" t="s">
        <v>2</v>
      </c>
      <c r="C9" s="10"/>
      <c r="D9" s="10"/>
      <c r="E9" s="12"/>
      <c r="F9" s="10"/>
      <c r="G9" s="13" t="s">
        <v>3</v>
      </c>
      <c r="H9" s="10"/>
      <c r="I9" s="10"/>
    </row>
    <row r="10" spans="1:13" ht="54">
      <c r="A10" s="14"/>
      <c r="B10" s="67" t="s">
        <v>4</v>
      </c>
      <c r="C10" s="68" t="s">
        <v>114</v>
      </c>
      <c r="D10" s="16" t="s">
        <v>6</v>
      </c>
      <c r="E10" s="17"/>
      <c r="F10" s="14"/>
      <c r="G10" s="67" t="s">
        <v>4</v>
      </c>
      <c r="H10" s="68" t="s">
        <v>114</v>
      </c>
      <c r="I10" s="16" t="s">
        <v>7</v>
      </c>
    </row>
    <row r="11" spans="1:13">
      <c r="A11" s="18" t="s">
        <v>8</v>
      </c>
      <c r="B11" s="19" t="s">
        <v>148</v>
      </c>
      <c r="C11" s="20">
        <v>10341</v>
      </c>
      <c r="D11" s="21">
        <v>25.873198558847076</v>
      </c>
      <c r="E11" s="21"/>
      <c r="F11" s="18" t="s">
        <v>8</v>
      </c>
      <c r="G11" s="51" t="s">
        <v>60</v>
      </c>
      <c r="H11" s="22">
        <v>7531</v>
      </c>
      <c r="I11" s="21">
        <v>9.3531881070071297</v>
      </c>
      <c r="L11" s="54"/>
      <c r="M11" s="54"/>
    </row>
    <row r="12" spans="1:13">
      <c r="A12" s="18" t="s">
        <v>10</v>
      </c>
      <c r="B12" s="51" t="s">
        <v>42</v>
      </c>
      <c r="C12" s="20">
        <v>5615</v>
      </c>
      <c r="D12" s="21">
        <v>14.048738991192955</v>
      </c>
      <c r="E12" s="21"/>
      <c r="F12" s="18" t="s">
        <v>10</v>
      </c>
      <c r="G12" s="51" t="s">
        <v>43</v>
      </c>
      <c r="H12" s="22">
        <v>6266</v>
      </c>
      <c r="I12" s="21">
        <v>7.7821108323604653</v>
      </c>
      <c r="L12" s="54"/>
      <c r="M12" s="54"/>
    </row>
    <row r="13" spans="1:13">
      <c r="A13" s="18" t="s">
        <v>13</v>
      </c>
      <c r="B13" s="19" t="s">
        <v>14</v>
      </c>
      <c r="C13" s="20">
        <v>5256</v>
      </c>
      <c r="D13" s="21">
        <v>13.150520416333066</v>
      </c>
      <c r="E13" s="21"/>
      <c r="F13" s="18" t="s">
        <v>13</v>
      </c>
      <c r="G13" s="51" t="s">
        <v>61</v>
      </c>
      <c r="H13" s="22">
        <v>4893</v>
      </c>
      <c r="I13" s="21">
        <v>6.0769020591668941</v>
      </c>
      <c r="L13" s="54"/>
      <c r="M13" s="54"/>
    </row>
    <row r="14" spans="1:13">
      <c r="A14" s="18" t="s">
        <v>15</v>
      </c>
      <c r="B14" s="19" t="s">
        <v>52</v>
      </c>
      <c r="C14" s="20">
        <v>2001</v>
      </c>
      <c r="D14" s="21">
        <v>5.0065052041633304</v>
      </c>
      <c r="E14" s="19"/>
      <c r="F14" s="18" t="s">
        <v>15</v>
      </c>
      <c r="G14" s="51" t="s">
        <v>148</v>
      </c>
      <c r="H14" s="22">
        <v>3995</v>
      </c>
      <c r="I14" s="21">
        <v>4.9616234879157455</v>
      </c>
      <c r="L14" s="54"/>
      <c r="M14" s="54"/>
    </row>
    <row r="15" spans="1:13" ht="15" customHeight="1">
      <c r="A15" s="18" t="s">
        <v>18</v>
      </c>
      <c r="B15" s="19" t="s">
        <v>16</v>
      </c>
      <c r="C15" s="20">
        <v>1841</v>
      </c>
      <c r="D15" s="21">
        <v>4.6061849479583667</v>
      </c>
      <c r="E15" s="21"/>
      <c r="F15" s="18" t="s">
        <v>18</v>
      </c>
      <c r="G15" s="85" t="s">
        <v>149</v>
      </c>
      <c r="H15" s="22">
        <v>3147</v>
      </c>
      <c r="I15" s="21">
        <v>3.9084428326585359</v>
      </c>
      <c r="L15" s="55"/>
      <c r="M15" s="55"/>
    </row>
    <row r="16" spans="1:13">
      <c r="A16" s="18" t="s">
        <v>21</v>
      </c>
      <c r="B16" s="24" t="s">
        <v>22</v>
      </c>
      <c r="C16" s="20">
        <v>1545</v>
      </c>
      <c r="D16" s="21">
        <v>3.8655924739791834</v>
      </c>
      <c r="E16" s="21"/>
      <c r="F16" s="18" t="s">
        <v>21</v>
      </c>
      <c r="G16" s="51" t="s">
        <v>26</v>
      </c>
      <c r="H16" s="22">
        <v>2951</v>
      </c>
      <c r="I16" s="21">
        <v>3.6650190019622944</v>
      </c>
      <c r="L16" s="55"/>
      <c r="M16" s="55"/>
    </row>
    <row r="17" spans="1:13">
      <c r="A17" s="18" t="s">
        <v>24</v>
      </c>
      <c r="B17" s="19" t="s">
        <v>25</v>
      </c>
      <c r="C17" s="20">
        <v>1148</v>
      </c>
      <c r="D17" s="21">
        <v>2.8722978382706166</v>
      </c>
      <c r="E17" s="21"/>
      <c r="F17" s="18" t="s">
        <v>24</v>
      </c>
      <c r="G17" s="51" t="s">
        <v>23</v>
      </c>
      <c r="H17" s="22">
        <v>2800</v>
      </c>
      <c r="I17" s="21">
        <v>3.4774832956605972</v>
      </c>
      <c r="L17" s="55"/>
      <c r="M17" s="55"/>
    </row>
    <row r="18" spans="1:13" s="56" customFormat="1" ht="16.5" customHeight="1">
      <c r="A18" s="23" t="s">
        <v>27</v>
      </c>
      <c r="B18" s="19" t="s">
        <v>53</v>
      </c>
      <c r="C18" s="20">
        <v>911</v>
      </c>
      <c r="D18" s="21">
        <v>2.2793234587670139</v>
      </c>
      <c r="E18" s="25"/>
      <c r="F18" s="23" t="s">
        <v>27</v>
      </c>
      <c r="G18" s="56" t="s">
        <v>62</v>
      </c>
      <c r="H18" s="22">
        <v>2782</v>
      </c>
      <c r="I18" s="21">
        <v>3.4551280459027791</v>
      </c>
      <c r="J18" s="51"/>
      <c r="L18" s="55"/>
      <c r="M18" s="55"/>
    </row>
    <row r="19" spans="1:13">
      <c r="A19" s="18" t="s">
        <v>29</v>
      </c>
      <c r="B19" s="19" t="s">
        <v>54</v>
      </c>
      <c r="C19" s="20">
        <v>823</v>
      </c>
      <c r="D19" s="21">
        <v>2.0591473178542836</v>
      </c>
      <c r="E19" s="21"/>
      <c r="F19" s="18" t="s">
        <v>29</v>
      </c>
      <c r="G19" s="56" t="s">
        <v>17</v>
      </c>
      <c r="H19" s="22">
        <v>2364</v>
      </c>
      <c r="I19" s="21">
        <v>2.9359894681934473</v>
      </c>
      <c r="L19" s="55"/>
      <c r="M19" s="55"/>
    </row>
    <row r="20" spans="1:13">
      <c r="A20" s="18" t="s">
        <v>32</v>
      </c>
      <c r="B20" s="24" t="s">
        <v>55</v>
      </c>
      <c r="C20" s="20">
        <v>712</v>
      </c>
      <c r="D20" s="21">
        <v>1.7814251401120897</v>
      </c>
      <c r="E20" s="21"/>
      <c r="F20" s="18" t="s">
        <v>32</v>
      </c>
      <c r="G20" s="51" t="s">
        <v>34</v>
      </c>
      <c r="H20" s="22">
        <v>2158</v>
      </c>
      <c r="I20" s="21">
        <v>2.6801460542984179</v>
      </c>
      <c r="K20" s="57"/>
      <c r="L20" s="55"/>
      <c r="M20" s="55"/>
    </row>
    <row r="21" spans="1:13">
      <c r="A21" s="27"/>
      <c r="B21" s="27" t="s">
        <v>35</v>
      </c>
      <c r="C21" s="28">
        <v>30193</v>
      </c>
      <c r="D21" s="29">
        <v>75.542934347477981</v>
      </c>
      <c r="E21" s="30"/>
      <c r="F21" s="31"/>
      <c r="G21" s="58" t="s">
        <v>35</v>
      </c>
      <c r="H21" s="33">
        <v>38887</v>
      </c>
      <c r="I21" s="29">
        <v>48.296033185126305</v>
      </c>
    </row>
    <row r="22" spans="1:13">
      <c r="A22" s="34"/>
      <c r="B22" s="35" t="s">
        <v>67</v>
      </c>
      <c r="C22" s="36">
        <v>39968</v>
      </c>
      <c r="D22" s="30">
        <v>100</v>
      </c>
      <c r="E22" s="31"/>
      <c r="F22" s="34"/>
      <c r="G22" s="37" t="s">
        <v>68</v>
      </c>
      <c r="H22" s="38">
        <v>80518</v>
      </c>
      <c r="I22" s="30">
        <v>100</v>
      </c>
    </row>
    <row r="23" spans="1:13">
      <c r="A23" s="31"/>
      <c r="B23" s="27"/>
      <c r="C23" s="69"/>
      <c r="D23" s="30"/>
      <c r="E23" s="31"/>
      <c r="F23" s="31"/>
      <c r="G23" s="70"/>
      <c r="H23" s="71"/>
      <c r="I23" s="30"/>
    </row>
    <row r="24" spans="1:13">
      <c r="A24" s="39"/>
      <c r="B24" s="39"/>
      <c r="C24" s="44"/>
      <c r="D24" s="45"/>
      <c r="E24" s="39"/>
      <c r="F24" s="39"/>
      <c r="G24" s="39"/>
      <c r="H24" s="65"/>
      <c r="I24" s="45"/>
      <c r="J24" s="59"/>
    </row>
    <row r="25" spans="1:13" ht="15.75">
      <c r="A25" s="40" t="s">
        <v>63</v>
      </c>
      <c r="B25" s="40"/>
      <c r="C25" s="40"/>
      <c r="D25" s="40"/>
      <c r="E25" s="40"/>
      <c r="F25" s="40"/>
      <c r="G25" s="40"/>
      <c r="H25" s="40"/>
      <c r="I25" s="47"/>
      <c r="J25" s="59"/>
    </row>
    <row r="26" spans="1:13" ht="15.75">
      <c r="A26" s="40" t="s">
        <v>56</v>
      </c>
      <c r="B26" s="40"/>
      <c r="C26" s="40"/>
      <c r="D26" s="40"/>
      <c r="E26" s="40"/>
      <c r="F26" s="40"/>
      <c r="H26" s="40"/>
      <c r="I26" s="47"/>
      <c r="J26" s="59"/>
    </row>
    <row r="27" spans="1:13" ht="15.75">
      <c r="A27" s="40" t="s">
        <v>57</v>
      </c>
      <c r="B27" s="41"/>
      <c r="C27" s="41"/>
      <c r="D27" s="41"/>
      <c r="E27" s="41"/>
      <c r="F27" s="41"/>
      <c r="G27" s="41"/>
      <c r="H27" s="41"/>
      <c r="I27" s="41"/>
    </row>
    <row r="28" spans="1:13" ht="15.75">
      <c r="A28" s="40"/>
      <c r="B28" s="41"/>
      <c r="C28" s="41"/>
      <c r="D28" s="41"/>
      <c r="E28" s="41"/>
      <c r="F28" s="41"/>
      <c r="G28" s="41"/>
      <c r="H28" s="41"/>
      <c r="I28" s="41"/>
    </row>
    <row r="29" spans="1:13">
      <c r="B29" s="39"/>
      <c r="C29" s="39"/>
      <c r="D29" s="39"/>
      <c r="E29" s="39"/>
      <c r="F29" s="39"/>
      <c r="G29" s="39"/>
      <c r="H29" s="39"/>
      <c r="I29" s="39"/>
    </row>
    <row r="31" spans="1:13">
      <c r="A31" s="63" t="s">
        <v>130</v>
      </c>
    </row>
  </sheetData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4:K38"/>
  <sheetViews>
    <sheetView workbookViewId="0">
      <selection activeCell="G27" sqref="G27"/>
    </sheetView>
  </sheetViews>
  <sheetFormatPr baseColWidth="10" defaultColWidth="11.42578125" defaultRowHeight="15"/>
  <cols>
    <col min="1" max="1" width="3" style="51" customWidth="1"/>
    <col min="2" max="2" width="41.42578125" style="51" customWidth="1"/>
    <col min="3" max="3" width="10" style="51" customWidth="1"/>
    <col min="4" max="4" width="9.28515625" style="51" customWidth="1"/>
    <col min="5" max="5" width="4.5703125" style="51" customWidth="1"/>
    <col min="6" max="6" width="3.28515625" style="51" customWidth="1"/>
    <col min="7" max="7" width="41.140625" style="51" customWidth="1"/>
    <col min="8" max="9" width="9.28515625" style="51" customWidth="1"/>
    <col min="10" max="16384" width="11.42578125" style="51"/>
  </cols>
  <sheetData>
    <row r="4" spans="1:11" ht="18">
      <c r="A4" s="49" t="s">
        <v>177</v>
      </c>
      <c r="B4" s="50"/>
      <c r="C4" s="50"/>
      <c r="D4" s="50"/>
      <c r="E4" s="50"/>
      <c r="F4" s="50"/>
      <c r="G4" s="50"/>
      <c r="H4" s="50"/>
      <c r="I4" s="50"/>
      <c r="J4" s="50"/>
    </row>
    <row r="5" spans="1:11">
      <c r="A5" s="52"/>
      <c r="B5" s="52"/>
      <c r="C5" s="52"/>
      <c r="D5" s="53"/>
    </row>
    <row r="6" spans="1:11" ht="18">
      <c r="A6" s="64" t="s">
        <v>98</v>
      </c>
      <c r="B6" s="64"/>
      <c r="C6" s="64"/>
      <c r="D6" s="64"/>
      <c r="E6" s="64"/>
      <c r="F6" s="64"/>
      <c r="G6" s="64"/>
      <c r="H6" s="64"/>
      <c r="I6" s="64"/>
    </row>
    <row r="7" spans="1:11" ht="18">
      <c r="A7" s="7"/>
      <c r="B7" s="7"/>
      <c r="C7" s="7"/>
      <c r="D7" s="7"/>
      <c r="E7" s="7"/>
      <c r="F7" s="7"/>
      <c r="G7" s="7"/>
      <c r="H7" s="7"/>
      <c r="I7" s="7"/>
    </row>
    <row r="8" spans="1:11" ht="18">
      <c r="A8" s="8"/>
      <c r="B8" s="8"/>
      <c r="C8" s="8"/>
      <c r="D8" s="8"/>
      <c r="E8" s="9"/>
      <c r="F8" s="9"/>
      <c r="G8" s="9"/>
      <c r="H8" s="8"/>
      <c r="I8" s="8"/>
    </row>
    <row r="9" spans="1:11" ht="18">
      <c r="A9" s="10"/>
      <c r="B9" s="11" t="s">
        <v>2</v>
      </c>
      <c r="C9" s="10"/>
      <c r="D9" s="10"/>
      <c r="E9" s="12"/>
      <c r="F9" s="10"/>
      <c r="G9" s="13" t="s">
        <v>3</v>
      </c>
      <c r="H9" s="10"/>
      <c r="I9" s="10"/>
    </row>
    <row r="10" spans="1:11" ht="54">
      <c r="A10" s="14"/>
      <c r="B10" s="67" t="s">
        <v>4</v>
      </c>
      <c r="C10" s="68" t="s">
        <v>114</v>
      </c>
      <c r="D10" s="16" t="s">
        <v>6</v>
      </c>
      <c r="E10" s="17"/>
      <c r="F10" s="14"/>
      <c r="G10" s="67" t="s">
        <v>4</v>
      </c>
      <c r="H10" s="68" t="s">
        <v>114</v>
      </c>
      <c r="I10" s="16" t="s">
        <v>7</v>
      </c>
    </row>
    <row r="11" spans="1:11" ht="17.25">
      <c r="A11" s="18" t="s">
        <v>8</v>
      </c>
      <c r="B11" s="19" t="s">
        <v>99</v>
      </c>
      <c r="C11" s="20">
        <v>7949</v>
      </c>
      <c r="D11" s="21">
        <f t="shared" ref="D11:D22" si="0">C11/$C$22*100</f>
        <v>22.34434293745608</v>
      </c>
      <c r="E11" s="21"/>
      <c r="F11" s="18" t="s">
        <v>8</v>
      </c>
      <c r="G11" s="51" t="s">
        <v>178</v>
      </c>
      <c r="H11" s="22">
        <v>9812</v>
      </c>
      <c r="I11" s="21">
        <f t="shared" ref="I11:I22" si="1">H11/$H$22*100</f>
        <v>13.343124456048738</v>
      </c>
      <c r="K11" s="109"/>
    </row>
    <row r="12" spans="1:11" ht="17.25">
      <c r="A12" s="18" t="s">
        <v>10</v>
      </c>
      <c r="B12" s="51" t="s">
        <v>14</v>
      </c>
      <c r="C12" s="20">
        <v>3761</v>
      </c>
      <c r="D12" s="21">
        <f t="shared" si="0"/>
        <v>10.572030920590301</v>
      </c>
      <c r="E12" s="21"/>
      <c r="F12" s="18" t="s">
        <v>10</v>
      </c>
      <c r="G12" s="51" t="s">
        <v>166</v>
      </c>
      <c r="H12" s="22">
        <v>8801</v>
      </c>
      <c r="I12" s="21">
        <f t="shared" si="1"/>
        <v>11.968287641427327</v>
      </c>
      <c r="K12" s="109"/>
    </row>
    <row r="13" spans="1:11" ht="17.25">
      <c r="A13" s="18" t="s">
        <v>13</v>
      </c>
      <c r="B13" s="19" t="s">
        <v>181</v>
      </c>
      <c r="C13" s="20">
        <v>3036</v>
      </c>
      <c r="D13" s="21">
        <f t="shared" si="0"/>
        <v>8.5340829234012645</v>
      </c>
      <c r="E13" s="21"/>
      <c r="F13" s="18" t="s">
        <v>13</v>
      </c>
      <c r="G13" s="51" t="s">
        <v>9</v>
      </c>
      <c r="H13" s="22">
        <v>7339</v>
      </c>
      <c r="I13" s="21">
        <f t="shared" si="1"/>
        <v>9.9801457789382066</v>
      </c>
      <c r="K13" s="109"/>
    </row>
    <row r="14" spans="1:11" ht="17.25">
      <c r="A14" s="18" t="s">
        <v>15</v>
      </c>
      <c r="B14" s="19" t="s">
        <v>28</v>
      </c>
      <c r="C14" s="20">
        <v>1242</v>
      </c>
      <c r="D14" s="21">
        <f t="shared" si="0"/>
        <v>3.4912157413914264</v>
      </c>
      <c r="E14" s="19"/>
      <c r="F14" s="18" t="s">
        <v>15</v>
      </c>
      <c r="G14" s="51" t="s">
        <v>99</v>
      </c>
      <c r="H14" s="22">
        <v>4932</v>
      </c>
      <c r="I14" s="21">
        <f t="shared" si="1"/>
        <v>6.7069190600522184</v>
      </c>
      <c r="K14" s="109"/>
    </row>
    <row r="15" spans="1:11">
      <c r="A15" s="18" t="s">
        <v>18</v>
      </c>
      <c r="B15" s="19" t="s">
        <v>22</v>
      </c>
      <c r="C15" s="20">
        <v>1198</v>
      </c>
      <c r="D15" s="21">
        <f t="shared" si="0"/>
        <v>3.3675333801827128</v>
      </c>
      <c r="E15" s="19"/>
      <c r="F15" s="18" t="s">
        <v>18</v>
      </c>
      <c r="G15" s="51" t="s">
        <v>160</v>
      </c>
      <c r="H15" s="22">
        <v>4067</v>
      </c>
      <c r="I15" s="21">
        <f t="shared" si="1"/>
        <v>5.5306244560487379</v>
      </c>
      <c r="K15" s="109"/>
    </row>
    <row r="16" spans="1:11">
      <c r="A16" s="18" t="s">
        <v>21</v>
      </c>
      <c r="B16" s="24" t="s">
        <v>30</v>
      </c>
      <c r="C16" s="20">
        <v>1191</v>
      </c>
      <c r="D16" s="21">
        <f t="shared" si="0"/>
        <v>3.3478566408995083</v>
      </c>
      <c r="E16" s="21"/>
      <c r="F16" s="18" t="s">
        <v>21</v>
      </c>
      <c r="G16" s="51" t="s">
        <v>26</v>
      </c>
      <c r="H16" s="22">
        <v>2977</v>
      </c>
      <c r="I16" s="21">
        <f t="shared" si="1"/>
        <v>4.0483572671888597</v>
      </c>
      <c r="K16" s="109"/>
    </row>
    <row r="17" spans="1:11" ht="17.25">
      <c r="A17" s="18" t="s">
        <v>24</v>
      </c>
      <c r="B17" s="51" t="s">
        <v>16</v>
      </c>
      <c r="C17" s="20">
        <v>1087</v>
      </c>
      <c r="D17" s="21">
        <f t="shared" si="0"/>
        <v>3.0555165144061842</v>
      </c>
      <c r="E17" s="21"/>
      <c r="F17" s="18" t="s">
        <v>24</v>
      </c>
      <c r="G17" s="51" t="s">
        <v>116</v>
      </c>
      <c r="H17" s="22">
        <v>2607</v>
      </c>
      <c r="I17" s="21">
        <f t="shared" si="1"/>
        <v>3.5452023498694514</v>
      </c>
      <c r="K17" s="109"/>
    </row>
    <row r="18" spans="1:11" ht="17.25">
      <c r="A18" s="18" t="s">
        <v>27</v>
      </c>
      <c r="B18" s="24" t="s">
        <v>178</v>
      </c>
      <c r="C18" s="20">
        <v>1077</v>
      </c>
      <c r="D18" s="21">
        <f t="shared" si="0"/>
        <v>3.0274068868587491</v>
      </c>
      <c r="E18" s="21"/>
      <c r="F18" s="23" t="s">
        <v>27</v>
      </c>
      <c r="G18" s="51" t="s">
        <v>161</v>
      </c>
      <c r="H18" s="22">
        <v>2565</v>
      </c>
      <c r="I18" s="21">
        <f t="shared" si="1"/>
        <v>3.4880874673629241</v>
      </c>
      <c r="K18" s="109"/>
    </row>
    <row r="19" spans="1:11" s="56" customFormat="1" ht="16.5" customHeight="1">
      <c r="A19" s="18" t="s">
        <v>29</v>
      </c>
      <c r="B19" s="19" t="s">
        <v>25</v>
      </c>
      <c r="C19" s="20">
        <v>1003</v>
      </c>
      <c r="D19" s="21">
        <f t="shared" si="0"/>
        <v>2.8193956430077303</v>
      </c>
      <c r="E19" s="25"/>
      <c r="F19" s="18" t="s">
        <v>29</v>
      </c>
      <c r="G19" s="51" t="s">
        <v>23</v>
      </c>
      <c r="H19" s="22">
        <v>2459</v>
      </c>
      <c r="I19" s="21">
        <f t="shared" si="1"/>
        <v>3.343940382941688</v>
      </c>
      <c r="J19" s="51"/>
      <c r="K19" s="109"/>
    </row>
    <row r="20" spans="1:11" ht="17.25">
      <c r="A20" s="18" t="s">
        <v>32</v>
      </c>
      <c r="B20" s="51" t="s">
        <v>55</v>
      </c>
      <c r="C20" s="20">
        <v>851</v>
      </c>
      <c r="D20" s="21">
        <f t="shared" si="0"/>
        <v>2.3921293042867182</v>
      </c>
      <c r="E20" s="21"/>
      <c r="F20" s="18" t="s">
        <v>32</v>
      </c>
      <c r="G20" s="51" t="s">
        <v>184</v>
      </c>
      <c r="H20" s="22">
        <v>1696</v>
      </c>
      <c r="I20" s="21">
        <f t="shared" si="1"/>
        <v>2.3063533507397738</v>
      </c>
      <c r="K20" s="109"/>
    </row>
    <row r="21" spans="1:11">
      <c r="A21" s="27"/>
      <c r="B21" s="27" t="s">
        <v>35</v>
      </c>
      <c r="C21" s="28">
        <f>SUM(C11:C20)</f>
        <v>22395</v>
      </c>
      <c r="D21" s="29">
        <f t="shared" si="0"/>
        <v>62.951510892480677</v>
      </c>
      <c r="E21" s="30"/>
      <c r="F21" s="31"/>
      <c r="G21" s="58" t="s">
        <v>35</v>
      </c>
      <c r="H21" s="33">
        <f>SUM(H11:H20)</f>
        <v>47255</v>
      </c>
      <c r="I21" s="29">
        <f t="shared" si="1"/>
        <v>64.26104221061793</v>
      </c>
    </row>
    <row r="22" spans="1:11">
      <c r="A22" s="34"/>
      <c r="B22" s="35" t="s">
        <v>155</v>
      </c>
      <c r="C22" s="36">
        <v>35575</v>
      </c>
      <c r="D22" s="30">
        <f t="shared" si="0"/>
        <v>100</v>
      </c>
      <c r="E22" s="31"/>
      <c r="F22" s="34"/>
      <c r="G22" s="37" t="s">
        <v>155</v>
      </c>
      <c r="H22" s="38">
        <v>73536</v>
      </c>
      <c r="I22" s="30">
        <f t="shared" si="1"/>
        <v>100</v>
      </c>
    </row>
    <row r="23" spans="1:11">
      <c r="A23" s="31"/>
      <c r="B23" s="27"/>
      <c r="C23" s="69"/>
      <c r="D23" s="30"/>
      <c r="E23" s="31"/>
      <c r="F23" s="31"/>
      <c r="G23" s="70"/>
      <c r="H23" s="71"/>
      <c r="I23" s="30"/>
    </row>
    <row r="24" spans="1:11">
      <c r="A24" s="39"/>
      <c r="B24" s="39"/>
      <c r="C24" s="44"/>
      <c r="D24" s="45"/>
      <c r="E24" s="39"/>
      <c r="F24" s="39"/>
      <c r="G24" s="39"/>
      <c r="H24" s="65"/>
      <c r="I24" s="45"/>
      <c r="J24" s="59"/>
    </row>
    <row r="25" spans="1:11" ht="15.75">
      <c r="A25" s="40" t="s">
        <v>179</v>
      </c>
      <c r="B25" s="40"/>
      <c r="C25" s="40"/>
      <c r="D25" s="40"/>
      <c r="E25" s="40"/>
      <c r="F25" s="40"/>
      <c r="G25" s="40"/>
      <c r="H25" s="40"/>
      <c r="I25" s="47"/>
      <c r="J25" s="59"/>
    </row>
    <row r="26" spans="1:11" ht="15.75">
      <c r="A26" s="40" t="s">
        <v>109</v>
      </c>
      <c r="B26" s="40"/>
      <c r="C26" s="40"/>
      <c r="D26" s="40"/>
      <c r="E26" s="40"/>
      <c r="F26" s="40"/>
      <c r="H26" s="40"/>
      <c r="I26" s="47"/>
      <c r="J26" s="59"/>
    </row>
    <row r="27" spans="1:11" ht="15.75">
      <c r="A27" s="40" t="s">
        <v>120</v>
      </c>
      <c r="B27" s="41"/>
      <c r="C27" s="41"/>
      <c r="D27" s="41"/>
      <c r="E27" s="41"/>
      <c r="F27" s="41"/>
      <c r="G27" s="41"/>
      <c r="H27" s="41"/>
      <c r="I27" s="41"/>
    </row>
    <row r="28" spans="1:11" ht="15.75">
      <c r="A28" s="40" t="s">
        <v>182</v>
      </c>
      <c r="B28" s="41"/>
      <c r="C28" s="41"/>
      <c r="D28" s="41"/>
      <c r="E28" s="41"/>
      <c r="F28" s="41"/>
      <c r="G28" s="58"/>
    </row>
    <row r="29" spans="1:11" ht="15.75">
      <c r="A29" s="61" t="s">
        <v>183</v>
      </c>
      <c r="B29" s="41"/>
      <c r="C29" s="41"/>
      <c r="D29" s="41"/>
      <c r="E29" s="41"/>
      <c r="F29" s="41"/>
      <c r="G29" s="58"/>
    </row>
    <row r="30" spans="1:11">
      <c r="A30" s="63" t="s">
        <v>180</v>
      </c>
      <c r="B30" s="39"/>
      <c r="C30" s="39"/>
      <c r="D30" s="39"/>
      <c r="E30" s="39"/>
      <c r="F30" s="39"/>
      <c r="G30" s="110"/>
      <c r="H30" s="111"/>
      <c r="I30" s="109"/>
    </row>
    <row r="31" spans="1:11">
      <c r="G31" s="110"/>
      <c r="H31" s="111"/>
      <c r="I31" s="109"/>
    </row>
    <row r="32" spans="1:11">
      <c r="B32" s="109"/>
      <c r="G32" s="110"/>
      <c r="H32" s="111"/>
      <c r="I32" s="109"/>
    </row>
    <row r="33" spans="2:9">
      <c r="B33" s="109"/>
      <c r="G33" s="110"/>
      <c r="H33" s="111"/>
      <c r="I33" s="109"/>
    </row>
    <row r="34" spans="2:9">
      <c r="B34" s="109"/>
      <c r="G34" s="110"/>
      <c r="H34" s="111"/>
      <c r="I34" s="109"/>
    </row>
    <row r="35" spans="2:9">
      <c r="B35" s="109"/>
      <c r="G35" s="110"/>
      <c r="H35" s="111"/>
      <c r="I35" s="109"/>
    </row>
    <row r="36" spans="2:9">
      <c r="G36" s="107"/>
      <c r="H36" s="108"/>
      <c r="I36" s="109"/>
    </row>
    <row r="37" spans="2:9">
      <c r="G37" s="110"/>
      <c r="H37" s="111"/>
      <c r="I37" s="109"/>
    </row>
    <row r="38" spans="2:9">
      <c r="G38" s="110"/>
      <c r="H38" s="111"/>
      <c r="I38" s="109"/>
    </row>
  </sheetData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81F60-623F-4E0E-940D-FE0CCF089DF2}">
  <dimension ref="A4:K50"/>
  <sheetViews>
    <sheetView workbookViewId="0">
      <selection activeCell="H21" sqref="H21"/>
    </sheetView>
  </sheetViews>
  <sheetFormatPr baseColWidth="10" defaultColWidth="11.42578125" defaultRowHeight="15"/>
  <cols>
    <col min="1" max="1" width="3" style="51" customWidth="1"/>
    <col min="2" max="2" width="41.42578125" style="51" customWidth="1"/>
    <col min="3" max="3" width="10" style="51" customWidth="1"/>
    <col min="4" max="4" width="9.28515625" style="51" customWidth="1"/>
    <col min="5" max="5" width="4.5703125" style="51" customWidth="1"/>
    <col min="6" max="6" width="3.28515625" style="51" customWidth="1"/>
    <col min="7" max="7" width="41.140625" style="51" customWidth="1"/>
    <col min="8" max="9" width="9.28515625" style="51" customWidth="1"/>
    <col min="10" max="16384" width="11.42578125" style="51"/>
  </cols>
  <sheetData>
    <row r="4" spans="1:11" ht="18">
      <c r="A4" s="49" t="s">
        <v>185</v>
      </c>
      <c r="B4" s="50"/>
      <c r="C4" s="50"/>
      <c r="D4" s="50"/>
      <c r="E4" s="50"/>
      <c r="F4" s="50"/>
      <c r="G4" s="50"/>
      <c r="H4" s="50"/>
      <c r="I4" s="50"/>
      <c r="J4" s="50"/>
    </row>
    <row r="5" spans="1:11">
      <c r="A5" s="52"/>
      <c r="B5" s="52"/>
      <c r="C5" s="52"/>
      <c r="D5" s="53"/>
    </row>
    <row r="6" spans="1:11" ht="18">
      <c r="A6" s="64" t="s">
        <v>98</v>
      </c>
      <c r="B6" s="64"/>
      <c r="C6" s="64"/>
      <c r="D6" s="64"/>
      <c r="E6" s="64"/>
      <c r="F6" s="64"/>
      <c r="G6" s="64"/>
      <c r="H6" s="64"/>
      <c r="I6" s="64"/>
    </row>
    <row r="7" spans="1:11" ht="18">
      <c r="A7" s="7"/>
      <c r="B7" s="7"/>
      <c r="C7" s="7"/>
      <c r="D7" s="7"/>
      <c r="E7" s="7"/>
      <c r="F7" s="7"/>
      <c r="G7" s="7"/>
      <c r="H7" s="7"/>
      <c r="I7" s="7"/>
    </row>
    <row r="8" spans="1:11" ht="18">
      <c r="A8" s="8"/>
      <c r="B8" s="8"/>
      <c r="C8" s="8"/>
      <c r="D8" s="8"/>
      <c r="E8" s="9"/>
      <c r="F8" s="9"/>
      <c r="G8" s="9"/>
      <c r="H8" s="8"/>
      <c r="I8" s="8"/>
    </row>
    <row r="9" spans="1:11" ht="18">
      <c r="A9" s="10"/>
      <c r="B9" s="11" t="s">
        <v>2</v>
      </c>
      <c r="C9" s="10"/>
      <c r="D9" s="10"/>
      <c r="E9" s="12"/>
      <c r="F9" s="10"/>
      <c r="G9" s="13" t="s">
        <v>3</v>
      </c>
      <c r="H9" s="10"/>
      <c r="I9" s="10"/>
    </row>
    <row r="10" spans="1:11" ht="54">
      <c r="A10" s="14"/>
      <c r="B10" s="67" t="s">
        <v>4</v>
      </c>
      <c r="C10" s="68" t="s">
        <v>114</v>
      </c>
      <c r="D10" s="16" t="s">
        <v>6</v>
      </c>
      <c r="E10" s="17"/>
      <c r="F10" s="14"/>
      <c r="G10" s="67" t="s">
        <v>4</v>
      </c>
      <c r="H10" s="68" t="s">
        <v>114</v>
      </c>
      <c r="I10" s="16" t="s">
        <v>7</v>
      </c>
    </row>
    <row r="11" spans="1:11" ht="17.25">
      <c r="A11" s="18" t="s">
        <v>8</v>
      </c>
      <c r="B11" s="19" t="s">
        <v>99</v>
      </c>
      <c r="C11" s="20">
        <v>7724</v>
      </c>
      <c r="D11" s="21">
        <f t="shared" ref="D11:D22" si="0">C11/$C$22*100</f>
        <v>22.011341939528652</v>
      </c>
      <c r="E11" s="21"/>
      <c r="F11" s="18" t="s">
        <v>8</v>
      </c>
      <c r="G11" s="51" t="s">
        <v>178</v>
      </c>
      <c r="H11" s="22">
        <v>9538</v>
      </c>
      <c r="I11" s="21">
        <f t="shared" ref="I11:I22" si="1">H11/$H$22*100</f>
        <v>13.00784180020457</v>
      </c>
      <c r="K11" s="109"/>
    </row>
    <row r="12" spans="1:11" ht="17.25">
      <c r="A12" s="18" t="s">
        <v>10</v>
      </c>
      <c r="B12" s="51" t="s">
        <v>14</v>
      </c>
      <c r="C12" s="20">
        <v>3472</v>
      </c>
      <c r="D12" s="21">
        <f t="shared" si="0"/>
        <v>9.8942748852982252</v>
      </c>
      <c r="E12" s="21"/>
      <c r="F12" s="18" t="s">
        <v>10</v>
      </c>
      <c r="G12" s="51" t="s">
        <v>166</v>
      </c>
      <c r="H12" s="22">
        <v>8921</v>
      </c>
      <c r="I12" s="21">
        <f t="shared" si="1"/>
        <v>12.166382543470849</v>
      </c>
      <c r="K12" s="109"/>
    </row>
    <row r="13" spans="1:11" ht="17.25">
      <c r="A13" s="18" t="s">
        <v>13</v>
      </c>
      <c r="B13" s="19" t="s">
        <v>181</v>
      </c>
      <c r="C13" s="20">
        <v>2816</v>
      </c>
      <c r="D13" s="21">
        <f t="shared" si="0"/>
        <v>8.0248496765552417</v>
      </c>
      <c r="E13" s="21"/>
      <c r="F13" s="18" t="s">
        <v>13</v>
      </c>
      <c r="G13" s="51" t="s">
        <v>9</v>
      </c>
      <c r="H13" s="22">
        <v>7199</v>
      </c>
      <c r="I13" s="21">
        <f t="shared" si="1"/>
        <v>9.817933856120014</v>
      </c>
      <c r="K13" s="109"/>
    </row>
    <row r="14" spans="1:11" ht="17.25">
      <c r="A14" s="18" t="s">
        <v>15</v>
      </c>
      <c r="B14" s="19" t="s">
        <v>28</v>
      </c>
      <c r="C14" s="20">
        <v>1418</v>
      </c>
      <c r="D14" s="21">
        <f t="shared" si="0"/>
        <v>4.0409221737767513</v>
      </c>
      <c r="E14" s="19"/>
      <c r="F14" s="18" t="s">
        <v>15</v>
      </c>
      <c r="G14" s="51" t="s">
        <v>99</v>
      </c>
      <c r="H14" s="22">
        <v>4843</v>
      </c>
      <c r="I14" s="21">
        <f t="shared" si="1"/>
        <v>6.6048414592567344</v>
      </c>
      <c r="K14" s="109"/>
    </row>
    <row r="15" spans="1:11">
      <c r="A15" s="18" t="s">
        <v>18</v>
      </c>
      <c r="B15" s="24" t="s">
        <v>30</v>
      </c>
      <c r="C15" s="20">
        <v>1158</v>
      </c>
      <c r="D15" s="21">
        <f t="shared" si="0"/>
        <v>3.2999914507993502</v>
      </c>
      <c r="E15" s="19"/>
      <c r="F15" s="18" t="s">
        <v>18</v>
      </c>
      <c r="G15" s="51" t="s">
        <v>160</v>
      </c>
      <c r="H15" s="22">
        <v>4279</v>
      </c>
      <c r="I15" s="21">
        <f t="shared" si="1"/>
        <v>5.8356631435390387</v>
      </c>
      <c r="K15" s="109"/>
    </row>
    <row r="16" spans="1:11" ht="17.25">
      <c r="A16" s="18" t="s">
        <v>21</v>
      </c>
      <c r="B16" s="51" t="s">
        <v>22</v>
      </c>
      <c r="C16" s="20">
        <v>1116</v>
      </c>
      <c r="D16" s="21">
        <f t="shared" si="0"/>
        <v>3.1803026417030007</v>
      </c>
      <c r="E16" s="21"/>
      <c r="F16" s="18" t="s">
        <v>21</v>
      </c>
      <c r="G16" s="51" t="s">
        <v>188</v>
      </c>
      <c r="H16" s="22">
        <v>2884</v>
      </c>
      <c r="I16" s="21">
        <f t="shared" si="1"/>
        <v>3.9331742243436754</v>
      </c>
      <c r="K16" s="109"/>
    </row>
    <row r="17" spans="1:11" ht="17.25">
      <c r="A17" s="18" t="s">
        <v>24</v>
      </c>
      <c r="B17" s="51" t="s">
        <v>178</v>
      </c>
      <c r="C17" s="20">
        <v>1081</v>
      </c>
      <c r="D17" s="21">
        <f t="shared" si="0"/>
        <v>3.0805619674560427</v>
      </c>
      <c r="E17" s="21"/>
      <c r="F17" s="18" t="s">
        <v>24</v>
      </c>
      <c r="G17" s="51" t="s">
        <v>161</v>
      </c>
      <c r="H17" s="22">
        <v>2693</v>
      </c>
      <c r="I17" s="21">
        <f t="shared" si="1"/>
        <v>3.6726900784180021</v>
      </c>
      <c r="K17" s="109"/>
    </row>
    <row r="18" spans="1:11" ht="17.25">
      <c r="A18" s="18" t="s">
        <v>27</v>
      </c>
      <c r="B18" s="51" t="s">
        <v>16</v>
      </c>
      <c r="C18" s="20">
        <v>907</v>
      </c>
      <c r="D18" s="21">
        <f t="shared" si="0"/>
        <v>2.5847083297711664</v>
      </c>
      <c r="E18" s="21"/>
      <c r="F18" s="23" t="s">
        <v>27</v>
      </c>
      <c r="G18" s="51" t="s">
        <v>116</v>
      </c>
      <c r="H18" s="22">
        <v>2544</v>
      </c>
      <c r="I18" s="21">
        <f t="shared" si="1"/>
        <v>3.4694851687691783</v>
      </c>
      <c r="K18" s="109"/>
    </row>
    <row r="19" spans="1:11" s="56" customFormat="1" ht="16.5" customHeight="1">
      <c r="A19" s="18" t="s">
        <v>29</v>
      </c>
      <c r="B19" s="19" t="s">
        <v>25</v>
      </c>
      <c r="C19" s="20">
        <v>904</v>
      </c>
      <c r="D19" s="21">
        <f t="shared" si="0"/>
        <v>2.576159129121427</v>
      </c>
      <c r="E19" s="25"/>
      <c r="F19" s="18" t="s">
        <v>29</v>
      </c>
      <c r="G19" s="51" t="s">
        <v>23</v>
      </c>
      <c r="H19" s="22">
        <v>2190</v>
      </c>
      <c r="I19" s="21">
        <f t="shared" si="1"/>
        <v>2.9867030344357315</v>
      </c>
      <c r="J19" s="51"/>
      <c r="K19" s="109"/>
    </row>
    <row r="20" spans="1:11" ht="17.25">
      <c r="A20" s="18" t="s">
        <v>32</v>
      </c>
      <c r="B20" s="51" t="s">
        <v>55</v>
      </c>
      <c r="C20" s="20">
        <v>886</v>
      </c>
      <c r="D20" s="21">
        <f t="shared" si="0"/>
        <v>2.5248639252229919</v>
      </c>
      <c r="E20" s="21"/>
      <c r="F20" s="18" t="s">
        <v>32</v>
      </c>
      <c r="G20" s="51" t="s">
        <v>184</v>
      </c>
      <c r="H20" s="22">
        <v>1684</v>
      </c>
      <c r="I20" s="21">
        <f t="shared" si="1"/>
        <v>2.2966246164336854</v>
      </c>
      <c r="K20" s="109"/>
    </row>
    <row r="21" spans="1:11">
      <c r="A21" s="27"/>
      <c r="B21" s="27" t="s">
        <v>35</v>
      </c>
      <c r="C21" s="28">
        <f>SUM(C11:C20)</f>
        <v>21482</v>
      </c>
      <c r="D21" s="29">
        <f t="shared" si="0"/>
        <v>61.217976119232851</v>
      </c>
      <c r="E21" s="30"/>
      <c r="F21" s="31"/>
      <c r="G21" s="58" t="s">
        <v>35</v>
      </c>
      <c r="H21" s="33">
        <f>SUM(H11:H20)</f>
        <v>46775</v>
      </c>
      <c r="I21" s="29">
        <f t="shared" si="1"/>
        <v>63.791339924991476</v>
      </c>
    </row>
    <row r="22" spans="1:11">
      <c r="A22" s="34"/>
      <c r="B22" s="35" t="s">
        <v>155</v>
      </c>
      <c r="C22" s="36">
        <v>35091</v>
      </c>
      <c r="D22" s="30">
        <f t="shared" si="0"/>
        <v>100</v>
      </c>
      <c r="E22" s="31"/>
      <c r="F22" s="34"/>
      <c r="G22" s="37" t="s">
        <v>155</v>
      </c>
      <c r="H22" s="38">
        <v>73325</v>
      </c>
      <c r="I22" s="30">
        <f t="shared" si="1"/>
        <v>100</v>
      </c>
    </row>
    <row r="23" spans="1:11">
      <c r="A23" s="31"/>
      <c r="B23" s="27"/>
      <c r="C23" s="69"/>
      <c r="D23" s="30"/>
      <c r="E23" s="31"/>
      <c r="F23" s="31"/>
      <c r="G23" s="70"/>
      <c r="H23" s="71"/>
      <c r="I23" s="30"/>
    </row>
    <row r="24" spans="1:11">
      <c r="A24" s="39"/>
      <c r="B24" s="39"/>
      <c r="C24" s="44"/>
      <c r="D24" s="45"/>
      <c r="E24" s="39"/>
      <c r="F24" s="39"/>
      <c r="G24" s="39"/>
      <c r="H24" s="65"/>
      <c r="I24" s="45"/>
      <c r="J24" s="59"/>
    </row>
    <row r="25" spans="1:11" ht="15.75">
      <c r="A25" s="40" t="s">
        <v>179</v>
      </c>
      <c r="B25" s="40"/>
      <c r="C25" s="40"/>
      <c r="D25" s="40"/>
      <c r="E25" s="40"/>
      <c r="F25" s="40"/>
      <c r="G25" s="40"/>
      <c r="H25" s="40"/>
      <c r="I25" s="47"/>
      <c r="J25" s="59"/>
    </row>
    <row r="26" spans="1:11" ht="15.75">
      <c r="A26" s="40" t="s">
        <v>109</v>
      </c>
      <c r="B26" s="40"/>
      <c r="C26" s="40"/>
      <c r="D26" s="40"/>
      <c r="E26" s="40"/>
      <c r="F26" s="40"/>
      <c r="H26" s="40"/>
      <c r="I26" s="47"/>
      <c r="J26" s="59"/>
    </row>
    <row r="27" spans="1:11" ht="15.75">
      <c r="A27" s="40" t="s">
        <v>120</v>
      </c>
      <c r="B27" s="41"/>
      <c r="C27" s="41"/>
      <c r="D27" s="41"/>
      <c r="E27" s="41"/>
      <c r="F27" s="41"/>
      <c r="G27" s="41"/>
      <c r="H27" s="41"/>
      <c r="I27" s="41"/>
    </row>
    <row r="28" spans="1:11" ht="15.75">
      <c r="A28" s="40" t="s">
        <v>182</v>
      </c>
      <c r="B28" s="41"/>
      <c r="C28" s="41"/>
      <c r="D28" s="41"/>
      <c r="E28" s="41"/>
      <c r="F28" s="41"/>
      <c r="G28" s="58"/>
    </row>
    <row r="29" spans="1:11" ht="15.75">
      <c r="A29" s="61" t="s">
        <v>183</v>
      </c>
      <c r="B29" s="41"/>
      <c r="C29" s="41"/>
      <c r="D29" s="41"/>
      <c r="E29" s="41"/>
      <c r="F29" s="41"/>
      <c r="G29" s="58"/>
    </row>
    <row r="30" spans="1:11" ht="15.75">
      <c r="A30" s="61" t="s">
        <v>187</v>
      </c>
      <c r="B30" s="41"/>
      <c r="C30" s="41"/>
      <c r="D30" s="41"/>
      <c r="E30" s="41"/>
      <c r="F30" s="41"/>
      <c r="G30" s="58"/>
    </row>
    <row r="31" spans="1:11">
      <c r="A31" s="63" t="s">
        <v>186</v>
      </c>
      <c r="B31" s="39"/>
      <c r="C31" s="39"/>
      <c r="D31" s="39"/>
      <c r="E31" s="39"/>
      <c r="F31" s="39"/>
      <c r="I31" s="109"/>
    </row>
    <row r="32" spans="1:11">
      <c r="I32" s="109"/>
    </row>
    <row r="33" spans="2:11">
      <c r="B33" s="109"/>
      <c r="I33" s="109"/>
    </row>
    <row r="34" spans="2:11">
      <c r="B34" s="109"/>
      <c r="I34" s="109"/>
    </row>
    <row r="35" spans="2:11">
      <c r="B35" s="109"/>
      <c r="I35" s="109"/>
    </row>
    <row r="36" spans="2:11">
      <c r="B36" s="109"/>
      <c r="I36" s="109"/>
    </row>
    <row r="37" spans="2:11">
      <c r="I37" s="109"/>
    </row>
    <row r="38" spans="2:11">
      <c r="I38" s="109"/>
    </row>
    <row r="39" spans="2:11">
      <c r="I39" s="109"/>
    </row>
    <row r="42" spans="2:11">
      <c r="K42" s="110"/>
    </row>
    <row r="43" spans="2:11">
      <c r="I43" s="111"/>
      <c r="K43" s="110"/>
    </row>
    <row r="44" spans="2:11">
      <c r="I44" s="111"/>
      <c r="K44" s="110"/>
    </row>
    <row r="45" spans="2:11">
      <c r="I45" s="111"/>
      <c r="K45" s="110"/>
    </row>
    <row r="46" spans="2:11">
      <c r="F46" s="110"/>
      <c r="G46" s="111"/>
      <c r="I46" s="111"/>
      <c r="K46" s="110"/>
    </row>
    <row r="47" spans="2:11">
      <c r="I47" s="111"/>
      <c r="K47" s="107"/>
    </row>
    <row r="48" spans="2:11">
      <c r="I48" s="108"/>
      <c r="K48" s="110"/>
    </row>
    <row r="49" spans="9:11">
      <c r="I49" s="111"/>
      <c r="K49" s="110"/>
    </row>
    <row r="50" spans="9:11">
      <c r="I50" s="111"/>
    </row>
  </sheetData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F8536-BF31-4037-A6F5-3635B084D797}">
  <dimension ref="A4:K50"/>
  <sheetViews>
    <sheetView workbookViewId="0">
      <selection activeCell="E4" sqref="E4"/>
    </sheetView>
  </sheetViews>
  <sheetFormatPr baseColWidth="10" defaultColWidth="11.42578125" defaultRowHeight="15"/>
  <cols>
    <col min="1" max="1" width="3" style="51" customWidth="1"/>
    <col min="2" max="2" width="41.42578125" style="51" customWidth="1"/>
    <col min="3" max="3" width="10" style="51" customWidth="1"/>
    <col min="4" max="4" width="9.28515625" style="51" customWidth="1"/>
    <col min="5" max="5" width="4.5703125" style="51" customWidth="1"/>
    <col min="6" max="6" width="3.28515625" style="51" customWidth="1"/>
    <col min="7" max="7" width="41.140625" style="51" customWidth="1"/>
    <col min="8" max="9" width="9.28515625" style="51" customWidth="1"/>
    <col min="10" max="16384" width="11.42578125" style="51"/>
  </cols>
  <sheetData>
    <row r="4" spans="1:11" ht="18">
      <c r="A4" s="49" t="s">
        <v>189</v>
      </c>
      <c r="B4" s="50"/>
      <c r="C4" s="50"/>
      <c r="D4" s="50"/>
      <c r="E4" s="50"/>
      <c r="F4" s="50"/>
      <c r="G4" s="50"/>
      <c r="H4" s="50"/>
      <c r="I4" s="50"/>
      <c r="J4" s="50"/>
    </row>
    <row r="5" spans="1:11">
      <c r="A5" s="52"/>
      <c r="B5" s="52"/>
      <c r="C5" s="52"/>
      <c r="D5" s="53"/>
    </row>
    <row r="6" spans="1:11" ht="18">
      <c r="A6" s="64" t="s">
        <v>98</v>
      </c>
      <c r="B6" s="64"/>
      <c r="C6" s="64"/>
      <c r="D6" s="64"/>
      <c r="E6" s="64"/>
      <c r="F6" s="64"/>
      <c r="G6" s="64"/>
      <c r="H6" s="64"/>
      <c r="I6" s="64"/>
    </row>
    <row r="7" spans="1:11" ht="18">
      <c r="A7" s="7"/>
      <c r="B7" s="7"/>
      <c r="C7" s="7"/>
      <c r="D7" s="7"/>
      <c r="E7" s="7"/>
      <c r="F7" s="7"/>
      <c r="G7" s="7"/>
      <c r="H7" s="7"/>
      <c r="I7" s="7"/>
    </row>
    <row r="8" spans="1:11" ht="18">
      <c r="A8" s="8"/>
      <c r="B8" s="8"/>
      <c r="C8" s="8"/>
      <c r="D8" s="8"/>
      <c r="E8" s="9"/>
      <c r="F8" s="9"/>
      <c r="G8" s="9"/>
      <c r="H8" s="8"/>
      <c r="I8" s="8"/>
    </row>
    <row r="9" spans="1:11" ht="18">
      <c r="A9" s="10"/>
      <c r="B9" s="11" t="s">
        <v>2</v>
      </c>
      <c r="C9" s="10"/>
      <c r="D9" s="10"/>
      <c r="E9" s="12"/>
      <c r="F9" s="10"/>
      <c r="G9" s="13" t="s">
        <v>3</v>
      </c>
      <c r="H9" s="10"/>
      <c r="I9" s="10"/>
    </row>
    <row r="10" spans="1:11" ht="54">
      <c r="A10" s="14"/>
      <c r="B10" s="67" t="s">
        <v>4</v>
      </c>
      <c r="C10" s="68" t="s">
        <v>114</v>
      </c>
      <c r="D10" s="16" t="s">
        <v>6</v>
      </c>
      <c r="E10" s="17"/>
      <c r="F10" s="14"/>
      <c r="G10" s="67" t="s">
        <v>4</v>
      </c>
      <c r="H10" s="68" t="s">
        <v>114</v>
      </c>
      <c r="I10" s="16" t="s">
        <v>7</v>
      </c>
    </row>
    <row r="11" spans="1:11" ht="17.25">
      <c r="A11" s="18" t="s">
        <v>8</v>
      </c>
      <c r="B11" s="19" t="s">
        <v>99</v>
      </c>
      <c r="C11" s="20">
        <v>7573</v>
      </c>
      <c r="D11" s="21">
        <f t="shared" ref="D11:D22" si="0">C11/$C$22*100</f>
        <v>21.811635944700463</v>
      </c>
      <c r="E11" s="21"/>
      <c r="F11" s="18" t="s">
        <v>8</v>
      </c>
      <c r="G11" s="51" t="s">
        <v>178</v>
      </c>
      <c r="H11" s="22">
        <v>9239</v>
      </c>
      <c r="I11" s="21">
        <f t="shared" ref="I11:I22" si="1">H11/$H$22*100</f>
        <v>12.67822101464191</v>
      </c>
      <c r="K11" s="109"/>
    </row>
    <row r="12" spans="1:11" ht="17.25">
      <c r="A12" s="18" t="s">
        <v>10</v>
      </c>
      <c r="B12" s="51" t="s">
        <v>14</v>
      </c>
      <c r="C12" s="20">
        <v>3364</v>
      </c>
      <c r="D12" s="21">
        <f t="shared" si="0"/>
        <v>9.6889400921658986</v>
      </c>
      <c r="E12" s="21"/>
      <c r="F12" s="18" t="s">
        <v>10</v>
      </c>
      <c r="G12" s="51" t="s">
        <v>166</v>
      </c>
      <c r="H12" s="22">
        <v>9144</v>
      </c>
      <c r="I12" s="21">
        <f t="shared" si="1"/>
        <v>12.547857231073237</v>
      </c>
      <c r="K12" s="109"/>
    </row>
    <row r="13" spans="1:11" ht="17.25">
      <c r="A13" s="18" t="s">
        <v>13</v>
      </c>
      <c r="B13" s="19" t="s">
        <v>181</v>
      </c>
      <c r="C13" s="20">
        <v>2342</v>
      </c>
      <c r="D13" s="21">
        <f t="shared" si="0"/>
        <v>6.7453917050691246</v>
      </c>
      <c r="E13" s="21"/>
      <c r="F13" s="18" t="s">
        <v>13</v>
      </c>
      <c r="G13" s="51" t="s">
        <v>9</v>
      </c>
      <c r="H13" s="22">
        <v>7131</v>
      </c>
      <c r="I13" s="21">
        <f t="shared" si="1"/>
        <v>9.7855172697706969</v>
      </c>
      <c r="K13" s="109"/>
    </row>
    <row r="14" spans="1:11" ht="17.25">
      <c r="A14" s="18" t="s">
        <v>15</v>
      </c>
      <c r="B14" s="19" t="s">
        <v>28</v>
      </c>
      <c r="C14" s="20">
        <v>1529</v>
      </c>
      <c r="D14" s="21">
        <f t="shared" si="0"/>
        <v>4.4038018433179724</v>
      </c>
      <c r="E14" s="19"/>
      <c r="F14" s="18" t="s">
        <v>15</v>
      </c>
      <c r="G14" s="51" t="s">
        <v>99</v>
      </c>
      <c r="H14" s="22">
        <v>4739</v>
      </c>
      <c r="I14" s="21">
        <f t="shared" si="1"/>
        <v>6.5030944245468136</v>
      </c>
      <c r="K14" s="109"/>
    </row>
    <row r="15" spans="1:11">
      <c r="A15" s="18" t="s">
        <v>18</v>
      </c>
      <c r="B15" s="24" t="s">
        <v>30</v>
      </c>
      <c r="C15" s="20">
        <v>1349</v>
      </c>
      <c r="D15" s="21">
        <f t="shared" si="0"/>
        <v>3.8853686635944698</v>
      </c>
      <c r="E15" s="19"/>
      <c r="F15" s="18" t="s">
        <v>18</v>
      </c>
      <c r="G15" s="51" t="s">
        <v>160</v>
      </c>
      <c r="H15" s="22">
        <v>4421</v>
      </c>
      <c r="I15" s="21">
        <f t="shared" si="1"/>
        <v>6.0667188121800937</v>
      </c>
      <c r="K15" s="109"/>
    </row>
    <row r="16" spans="1:11" ht="17.25">
      <c r="A16" s="18" t="s">
        <v>21</v>
      </c>
      <c r="B16" s="51" t="s">
        <v>178</v>
      </c>
      <c r="C16" s="20">
        <v>1061</v>
      </c>
      <c r="D16" s="21">
        <f t="shared" si="0"/>
        <v>3.0558755760368665</v>
      </c>
      <c r="E16" s="21"/>
      <c r="F16" s="18" t="s">
        <v>21</v>
      </c>
      <c r="G16" s="51" t="s">
        <v>188</v>
      </c>
      <c r="H16" s="22">
        <v>2794</v>
      </c>
      <c r="I16" s="21">
        <f t="shared" si="1"/>
        <v>3.8340674872723781</v>
      </c>
      <c r="K16" s="109"/>
    </row>
    <row r="17" spans="1:11" ht="17.25">
      <c r="A17" s="18" t="s">
        <v>24</v>
      </c>
      <c r="B17" s="51" t="s">
        <v>22</v>
      </c>
      <c r="C17" s="20">
        <v>997</v>
      </c>
      <c r="D17" s="21">
        <f t="shared" si="0"/>
        <v>2.871543778801843</v>
      </c>
      <c r="E17" s="21"/>
      <c r="F17" s="18" t="s">
        <v>24</v>
      </c>
      <c r="G17" s="51" t="s">
        <v>161</v>
      </c>
      <c r="H17" s="22">
        <v>2759</v>
      </c>
      <c r="I17" s="21">
        <f t="shared" si="1"/>
        <v>3.7860387249049712</v>
      </c>
      <c r="K17" s="109"/>
    </row>
    <row r="18" spans="1:11" ht="17.25">
      <c r="A18" s="18" t="s">
        <v>27</v>
      </c>
      <c r="B18" s="19" t="s">
        <v>190</v>
      </c>
      <c r="C18" s="20">
        <v>952</v>
      </c>
      <c r="D18" s="21">
        <f t="shared" si="0"/>
        <v>2.741935483870968</v>
      </c>
      <c r="E18" s="21"/>
      <c r="F18" s="23" t="s">
        <v>27</v>
      </c>
      <c r="G18" s="51" t="s">
        <v>116</v>
      </c>
      <c r="H18" s="22">
        <v>2501</v>
      </c>
      <c r="I18" s="21">
        <f t="shared" si="1"/>
        <v>3.4319981337395196</v>
      </c>
      <c r="K18" s="109"/>
    </row>
    <row r="19" spans="1:11" s="56" customFormat="1" ht="16.5" customHeight="1">
      <c r="A19" s="18" t="s">
        <v>29</v>
      </c>
      <c r="B19" s="19" t="s">
        <v>25</v>
      </c>
      <c r="C19" s="20">
        <v>808</v>
      </c>
      <c r="D19" s="21">
        <f t="shared" si="0"/>
        <v>2.3271889400921659</v>
      </c>
      <c r="E19" s="25"/>
      <c r="F19" s="18" t="s">
        <v>29</v>
      </c>
      <c r="G19" s="51" t="s">
        <v>23</v>
      </c>
      <c r="H19" s="22">
        <v>1967</v>
      </c>
      <c r="I19" s="21">
        <f t="shared" si="1"/>
        <v>2.6992164450482345</v>
      </c>
      <c r="J19" s="51"/>
      <c r="K19" s="109"/>
    </row>
    <row r="20" spans="1:11" ht="17.25">
      <c r="A20" s="18" t="s">
        <v>32</v>
      </c>
      <c r="B20" s="51" t="s">
        <v>16</v>
      </c>
      <c r="C20" s="20">
        <v>787</v>
      </c>
      <c r="D20" s="21">
        <f t="shared" si="0"/>
        <v>2.2667050691244239</v>
      </c>
      <c r="E20" s="21"/>
      <c r="F20" s="18" t="s">
        <v>32</v>
      </c>
      <c r="G20" s="51" t="s">
        <v>184</v>
      </c>
      <c r="H20" s="22">
        <v>1865</v>
      </c>
      <c r="I20" s="21">
        <f t="shared" si="1"/>
        <v>2.5592469090060792</v>
      </c>
      <c r="K20" s="109"/>
    </row>
    <row r="21" spans="1:11">
      <c r="A21" s="27"/>
      <c r="B21" s="27" t="s">
        <v>35</v>
      </c>
      <c r="C21" s="28">
        <f>SUM(C11:C20)</f>
        <v>20762</v>
      </c>
      <c r="D21" s="29">
        <f t="shared" si="0"/>
        <v>59.798387096774199</v>
      </c>
      <c r="E21" s="30"/>
      <c r="F21" s="31"/>
      <c r="G21" s="58" t="s">
        <v>35</v>
      </c>
      <c r="H21" s="33">
        <f>SUM(H11:H20)</f>
        <v>46560</v>
      </c>
      <c r="I21" s="29">
        <f t="shared" si="1"/>
        <v>63.89197645218394</v>
      </c>
    </row>
    <row r="22" spans="1:11">
      <c r="A22" s="34"/>
      <c r="B22" s="35" t="s">
        <v>155</v>
      </c>
      <c r="C22" s="36">
        <v>34720</v>
      </c>
      <c r="D22" s="30">
        <f t="shared" si="0"/>
        <v>100</v>
      </c>
      <c r="E22" s="31"/>
      <c r="F22" s="34"/>
      <c r="G22" s="37" t="s">
        <v>155</v>
      </c>
      <c r="H22" s="38">
        <v>72873</v>
      </c>
      <c r="I22" s="30">
        <f t="shared" si="1"/>
        <v>100</v>
      </c>
    </row>
    <row r="23" spans="1:11">
      <c r="A23" s="31"/>
      <c r="B23" s="27"/>
      <c r="C23" s="69"/>
      <c r="D23" s="30"/>
      <c r="E23" s="31"/>
      <c r="F23" s="31"/>
      <c r="G23" s="70"/>
      <c r="H23" s="71"/>
      <c r="I23" s="30"/>
    </row>
    <row r="24" spans="1:11">
      <c r="A24" s="39"/>
      <c r="B24" s="39"/>
      <c r="C24" s="44"/>
      <c r="D24" s="45"/>
      <c r="E24" s="39"/>
      <c r="F24" s="39"/>
      <c r="G24" s="39"/>
      <c r="H24" s="65"/>
      <c r="I24" s="45"/>
      <c r="J24" s="59"/>
    </row>
    <row r="25" spans="1:11" ht="15.75">
      <c r="A25" s="40" t="s">
        <v>179</v>
      </c>
      <c r="B25" s="40"/>
      <c r="C25" s="40"/>
      <c r="D25" s="40"/>
      <c r="E25" s="40"/>
      <c r="F25" s="40"/>
      <c r="G25" s="40"/>
      <c r="H25" s="40"/>
      <c r="I25" s="47"/>
      <c r="J25" s="59"/>
    </row>
    <row r="26" spans="1:11" ht="15.75">
      <c r="A26" s="40" t="s">
        <v>109</v>
      </c>
      <c r="B26" s="40"/>
      <c r="C26" s="40"/>
      <c r="D26" s="40"/>
      <c r="E26" s="40"/>
      <c r="F26" s="40"/>
      <c r="H26" s="40"/>
      <c r="I26" s="47"/>
      <c r="J26" s="59"/>
    </row>
    <row r="27" spans="1:11" ht="15.75">
      <c r="A27" s="40" t="s">
        <v>120</v>
      </c>
      <c r="B27" s="41"/>
      <c r="C27" s="41"/>
      <c r="D27" s="41"/>
      <c r="E27" s="41"/>
      <c r="F27" s="41"/>
      <c r="G27" s="41"/>
      <c r="H27" s="41"/>
      <c r="I27" s="41"/>
    </row>
    <row r="28" spans="1:11" ht="15.75">
      <c r="A28" s="40" t="s">
        <v>182</v>
      </c>
      <c r="B28" s="41"/>
      <c r="C28" s="41"/>
      <c r="D28" s="41"/>
      <c r="E28" s="41"/>
      <c r="F28" s="41"/>
      <c r="G28" s="58"/>
    </row>
    <row r="29" spans="1:11" ht="15.75">
      <c r="A29" s="61" t="s">
        <v>183</v>
      </c>
      <c r="B29" s="41"/>
      <c r="C29" s="41"/>
      <c r="D29" s="41"/>
      <c r="E29" s="41"/>
      <c r="F29" s="41"/>
      <c r="G29" s="58"/>
    </row>
    <row r="30" spans="1:11" ht="15.75">
      <c r="A30" s="61" t="s">
        <v>187</v>
      </c>
      <c r="B30" s="41"/>
      <c r="C30" s="41"/>
      <c r="D30" s="41"/>
      <c r="E30" s="41"/>
      <c r="F30" s="41"/>
      <c r="G30" s="58"/>
    </row>
    <row r="31" spans="1:11">
      <c r="A31" s="63" t="s">
        <v>191</v>
      </c>
      <c r="B31" s="39"/>
      <c r="C31" s="39"/>
      <c r="D31" s="39"/>
      <c r="E31" s="39"/>
      <c r="F31" s="39"/>
      <c r="I31" s="109"/>
    </row>
    <row r="32" spans="1:11">
      <c r="I32" s="109"/>
    </row>
    <row r="33" spans="2:11">
      <c r="B33" s="109"/>
      <c r="I33" s="109"/>
    </row>
    <row r="34" spans="2:11">
      <c r="B34" s="109"/>
      <c r="I34" s="109"/>
    </row>
    <row r="35" spans="2:11">
      <c r="B35" s="109"/>
      <c r="I35" s="109"/>
    </row>
    <row r="36" spans="2:11">
      <c r="B36" s="109"/>
      <c r="I36" s="109"/>
    </row>
    <row r="37" spans="2:11">
      <c r="I37" s="109"/>
    </row>
    <row r="38" spans="2:11">
      <c r="I38" s="109"/>
    </row>
    <row r="39" spans="2:11">
      <c r="I39" s="109"/>
    </row>
    <row r="42" spans="2:11">
      <c r="K42" s="110"/>
    </row>
    <row r="43" spans="2:11">
      <c r="I43" s="111"/>
      <c r="K43" s="110"/>
    </row>
    <row r="44" spans="2:11">
      <c r="I44" s="111"/>
      <c r="K44" s="110"/>
    </row>
    <row r="45" spans="2:11">
      <c r="I45" s="111"/>
      <c r="K45" s="110"/>
    </row>
    <row r="46" spans="2:11">
      <c r="F46" s="110"/>
      <c r="G46" s="111"/>
      <c r="I46" s="111"/>
      <c r="K46" s="110"/>
    </row>
    <row r="47" spans="2:11">
      <c r="I47" s="111"/>
      <c r="K47" s="107"/>
    </row>
    <row r="48" spans="2:11">
      <c r="I48" s="108"/>
      <c r="K48" s="110"/>
    </row>
    <row r="49" spans="9:11">
      <c r="I49" s="111"/>
      <c r="K49" s="110"/>
    </row>
    <row r="50" spans="9:11">
      <c r="I50" s="111"/>
    </row>
  </sheetData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6FD09-DC5F-4179-B212-6F80E224F991}">
  <dimension ref="A4:J39"/>
  <sheetViews>
    <sheetView workbookViewId="0">
      <selection activeCell="B4" sqref="B4"/>
    </sheetView>
  </sheetViews>
  <sheetFormatPr baseColWidth="10" defaultColWidth="11.42578125" defaultRowHeight="15"/>
  <cols>
    <col min="1" max="1" width="3" style="51" customWidth="1"/>
    <col min="2" max="2" width="41.42578125" style="51" customWidth="1"/>
    <col min="3" max="3" width="10" style="51" customWidth="1"/>
    <col min="4" max="4" width="9.28515625" style="51" customWidth="1"/>
    <col min="5" max="5" width="4.5703125" style="51" customWidth="1"/>
    <col min="6" max="6" width="3.28515625" style="51" customWidth="1"/>
    <col min="7" max="7" width="41.140625" style="51" customWidth="1"/>
    <col min="8" max="9" width="9.28515625" style="51" customWidth="1"/>
    <col min="10" max="16384" width="11.42578125" style="51"/>
  </cols>
  <sheetData>
    <row r="4" spans="1:10" ht="18">
      <c r="A4" s="113" t="s">
        <v>192</v>
      </c>
      <c r="B4" s="73"/>
      <c r="C4" s="73"/>
      <c r="D4" s="73"/>
      <c r="E4" s="73"/>
      <c r="F4" s="73"/>
      <c r="G4" s="73"/>
      <c r="H4" s="73"/>
      <c r="I4" s="73"/>
      <c r="J4" s="73"/>
    </row>
    <row r="5" spans="1:10">
      <c r="A5" s="85"/>
      <c r="B5" s="85"/>
      <c r="C5" s="85"/>
      <c r="D5" s="114"/>
    </row>
    <row r="6" spans="1:10" ht="18">
      <c r="A6" s="115" t="s">
        <v>98</v>
      </c>
      <c r="B6" s="115"/>
      <c r="C6" s="115"/>
      <c r="D6" s="115"/>
      <c r="E6" s="115"/>
      <c r="F6" s="115"/>
      <c r="G6" s="115"/>
      <c r="H6" s="115"/>
      <c r="I6" s="115"/>
    </row>
    <row r="7" spans="1:10" ht="18">
      <c r="A7" s="116"/>
      <c r="B7" s="116"/>
      <c r="C7" s="116"/>
      <c r="D7" s="116"/>
      <c r="E7" s="116"/>
      <c r="F7" s="116"/>
      <c r="G7" s="116"/>
      <c r="H7" s="116"/>
      <c r="I7" s="116"/>
    </row>
    <row r="8" spans="1:10" ht="18">
      <c r="A8" s="117"/>
      <c r="B8" s="117"/>
      <c r="C8" s="117"/>
      <c r="D8" s="117"/>
      <c r="E8" s="116"/>
      <c r="F8" s="116"/>
      <c r="G8" s="116"/>
      <c r="H8" s="117"/>
      <c r="I8" s="117"/>
    </row>
    <row r="9" spans="1:10" ht="18">
      <c r="A9" s="10"/>
      <c r="B9" s="11" t="s">
        <v>2</v>
      </c>
      <c r="C9" s="10"/>
      <c r="D9" s="10"/>
      <c r="E9" s="118"/>
      <c r="F9" s="10"/>
      <c r="G9" s="13" t="s">
        <v>3</v>
      </c>
      <c r="H9" s="10"/>
      <c r="I9" s="10"/>
    </row>
    <row r="10" spans="1:10" ht="54">
      <c r="A10" s="14"/>
      <c r="B10" s="67" t="s">
        <v>4</v>
      </c>
      <c r="C10" s="68" t="s">
        <v>114</v>
      </c>
      <c r="D10" s="16" t="s">
        <v>6</v>
      </c>
      <c r="E10" s="119"/>
      <c r="F10" s="14"/>
      <c r="G10" s="67" t="s">
        <v>4</v>
      </c>
      <c r="H10" s="68" t="s">
        <v>114</v>
      </c>
      <c r="I10" s="16" t="s">
        <v>7</v>
      </c>
    </row>
    <row r="11" spans="1:10">
      <c r="A11" s="120" t="s">
        <v>8</v>
      </c>
      <c r="B11" s="121" t="s">
        <v>148</v>
      </c>
      <c r="C11" s="122">
        <v>7204</v>
      </c>
      <c r="D11" s="123">
        <f t="shared" ref="D11:D22" si="0">C11/$C$22*100</f>
        <v>20.502604092552009</v>
      </c>
      <c r="E11" s="123"/>
      <c r="F11" s="120" t="s">
        <v>8</v>
      </c>
      <c r="G11" s="51" t="s">
        <v>193</v>
      </c>
      <c r="H11" s="124">
        <v>9326</v>
      </c>
      <c r="I11" s="123">
        <f t="shared" ref="I11:I22" si="1">H11/$H$22*100</f>
        <v>12.784449196688053</v>
      </c>
    </row>
    <row r="12" spans="1:10">
      <c r="A12" s="120" t="s">
        <v>10</v>
      </c>
      <c r="B12" s="51" t="s">
        <v>14</v>
      </c>
      <c r="C12" s="122">
        <v>3502</v>
      </c>
      <c r="D12" s="123">
        <f t="shared" si="0"/>
        <v>9.9667017673677325</v>
      </c>
      <c r="E12" s="123"/>
      <c r="F12" s="120" t="s">
        <v>10</v>
      </c>
      <c r="G12" s="51" t="s">
        <v>194</v>
      </c>
      <c r="H12" s="124">
        <v>8987</v>
      </c>
      <c r="I12" s="123">
        <f t="shared" si="1"/>
        <v>12.319734605472393</v>
      </c>
    </row>
    <row r="13" spans="1:10">
      <c r="A13" s="120" t="s">
        <v>13</v>
      </c>
      <c r="B13" s="121" t="s">
        <v>195</v>
      </c>
      <c r="C13" s="122">
        <v>2061</v>
      </c>
      <c r="D13" s="123">
        <f t="shared" si="0"/>
        <v>5.8656117482995134</v>
      </c>
      <c r="E13" s="123"/>
      <c r="F13" s="120" t="s">
        <v>13</v>
      </c>
      <c r="G13" s="51" t="s">
        <v>9</v>
      </c>
      <c r="H13" s="124">
        <v>7139</v>
      </c>
      <c r="I13" s="123">
        <f t="shared" si="1"/>
        <v>9.7864232055710918</v>
      </c>
    </row>
    <row r="14" spans="1:10">
      <c r="A14" s="120" t="s">
        <v>15</v>
      </c>
      <c r="B14" s="121" t="s">
        <v>28</v>
      </c>
      <c r="C14" s="122">
        <v>1520</v>
      </c>
      <c r="D14" s="123">
        <f t="shared" si="0"/>
        <v>4.3259242394057544</v>
      </c>
      <c r="E14" s="121"/>
      <c r="F14" s="120" t="s">
        <v>15</v>
      </c>
      <c r="G14" s="51" t="s">
        <v>148</v>
      </c>
      <c r="H14" s="124">
        <v>4861</v>
      </c>
      <c r="I14" s="123">
        <f t="shared" si="1"/>
        <v>6.6636508197620223</v>
      </c>
    </row>
    <row r="15" spans="1:10">
      <c r="A15" s="120" t="s">
        <v>18</v>
      </c>
      <c r="B15" s="125" t="s">
        <v>30</v>
      </c>
      <c r="C15" s="122">
        <v>1513</v>
      </c>
      <c r="D15" s="123">
        <f t="shared" si="0"/>
        <v>4.306002219882175</v>
      </c>
      <c r="E15" s="121"/>
      <c r="F15" s="120" t="s">
        <v>18</v>
      </c>
      <c r="G15" s="51" t="s">
        <v>160</v>
      </c>
      <c r="H15" s="124">
        <v>4459</v>
      </c>
      <c r="I15" s="123">
        <f t="shared" si="1"/>
        <v>6.1125733399133626</v>
      </c>
    </row>
    <row r="16" spans="1:10">
      <c r="A16" s="120" t="s">
        <v>21</v>
      </c>
      <c r="B16" s="51" t="s">
        <v>194</v>
      </c>
      <c r="C16" s="122">
        <v>1086</v>
      </c>
      <c r="D16" s="123">
        <f t="shared" si="0"/>
        <v>3.090759028943848</v>
      </c>
      <c r="E16" s="123"/>
      <c r="F16" s="120" t="s">
        <v>21</v>
      </c>
      <c r="G16" s="56" t="s">
        <v>196</v>
      </c>
      <c r="H16" s="124">
        <v>2868</v>
      </c>
      <c r="I16" s="123">
        <f t="shared" si="1"/>
        <v>3.9315676920546139</v>
      </c>
    </row>
    <row r="17" spans="1:10">
      <c r="A17" s="120" t="s">
        <v>24</v>
      </c>
      <c r="B17" s="51" t="s">
        <v>197</v>
      </c>
      <c r="C17" s="122">
        <v>956</v>
      </c>
      <c r="D17" s="123">
        <f t="shared" si="0"/>
        <v>2.7207786663630928</v>
      </c>
      <c r="E17" s="123"/>
      <c r="F17" s="120" t="s">
        <v>24</v>
      </c>
      <c r="G17" s="51" t="s">
        <v>198</v>
      </c>
      <c r="H17" s="124">
        <v>2481</v>
      </c>
      <c r="I17" s="123">
        <f t="shared" si="1"/>
        <v>3.4010528047376214</v>
      </c>
    </row>
    <row r="18" spans="1:10">
      <c r="A18" s="120" t="s">
        <v>27</v>
      </c>
      <c r="B18" s="51" t="s">
        <v>22</v>
      </c>
      <c r="C18" s="122">
        <v>946</v>
      </c>
      <c r="D18" s="123">
        <f t="shared" si="0"/>
        <v>2.6923186384722659</v>
      </c>
      <c r="E18" s="123"/>
      <c r="F18" s="126" t="s">
        <v>27</v>
      </c>
      <c r="G18" s="51" t="s">
        <v>153</v>
      </c>
      <c r="H18" s="124">
        <v>2424</v>
      </c>
      <c r="I18" s="123">
        <f t="shared" si="1"/>
        <v>3.322914953117289</v>
      </c>
    </row>
    <row r="19" spans="1:10" s="56" customFormat="1" ht="16.5" customHeight="1">
      <c r="A19" s="120" t="s">
        <v>29</v>
      </c>
      <c r="B19" s="121" t="s">
        <v>25</v>
      </c>
      <c r="C19" s="122">
        <v>804</v>
      </c>
      <c r="D19" s="123">
        <f t="shared" si="0"/>
        <v>2.2881862424225177</v>
      </c>
      <c r="E19" s="127"/>
      <c r="F19" s="120" t="s">
        <v>29</v>
      </c>
      <c r="G19" s="51" t="s">
        <v>23</v>
      </c>
      <c r="H19" s="124">
        <v>1888</v>
      </c>
      <c r="I19" s="123">
        <f t="shared" si="1"/>
        <v>2.588144979985743</v>
      </c>
      <c r="J19" s="51"/>
    </row>
    <row r="20" spans="1:10">
      <c r="A20" s="120" t="s">
        <v>32</v>
      </c>
      <c r="B20" s="51" t="s">
        <v>16</v>
      </c>
      <c r="C20" s="122">
        <v>778</v>
      </c>
      <c r="D20" s="123">
        <f t="shared" si="0"/>
        <v>2.2141901699063666</v>
      </c>
      <c r="E20" s="123"/>
      <c r="F20" s="120" t="s">
        <v>32</v>
      </c>
      <c r="G20" s="51" t="s">
        <v>199</v>
      </c>
      <c r="H20" s="124">
        <v>1879</v>
      </c>
      <c r="I20" s="123">
        <f t="shared" si="1"/>
        <v>2.5758074244667433</v>
      </c>
    </row>
    <row r="21" spans="1:10">
      <c r="A21" s="128"/>
      <c r="B21" s="128" t="s">
        <v>35</v>
      </c>
      <c r="C21" s="129">
        <f>SUM(C11:C20)</f>
        <v>20370</v>
      </c>
      <c r="D21" s="29">
        <f t="shared" si="0"/>
        <v>57.973076813615279</v>
      </c>
      <c r="E21" s="130"/>
      <c r="F21" s="39"/>
      <c r="G21" s="58" t="s">
        <v>35</v>
      </c>
      <c r="H21" s="131">
        <f>SUM(H11:H20)</f>
        <v>46312</v>
      </c>
      <c r="I21" s="29">
        <f t="shared" si="1"/>
        <v>63.486319021768935</v>
      </c>
    </row>
    <row r="22" spans="1:10">
      <c r="A22" s="34"/>
      <c r="B22" s="35" t="s">
        <v>155</v>
      </c>
      <c r="C22" s="36">
        <v>35137</v>
      </c>
      <c r="D22" s="130">
        <f t="shared" si="0"/>
        <v>100</v>
      </c>
      <c r="E22" s="39"/>
      <c r="F22" s="34"/>
      <c r="G22" s="37" t="s">
        <v>155</v>
      </c>
      <c r="H22" s="38">
        <v>72948</v>
      </c>
      <c r="I22" s="130">
        <f t="shared" si="1"/>
        <v>100</v>
      </c>
    </row>
    <row r="23" spans="1:10">
      <c r="A23" s="39"/>
      <c r="B23" s="128"/>
      <c r="C23" s="132"/>
      <c r="D23" s="130"/>
      <c r="E23" s="39"/>
      <c r="F23" s="39"/>
      <c r="G23" s="133"/>
      <c r="H23" s="134"/>
      <c r="I23" s="130"/>
    </row>
    <row r="24" spans="1:10">
      <c r="A24" s="39"/>
      <c r="B24" s="39"/>
      <c r="C24" s="44"/>
      <c r="D24" s="45"/>
      <c r="E24" s="39"/>
      <c r="F24" s="39"/>
      <c r="G24" s="39"/>
      <c r="H24" s="65"/>
      <c r="I24" s="45"/>
      <c r="J24" s="59"/>
    </row>
    <row r="25" spans="1:10" ht="15.75">
      <c r="A25" s="40" t="s">
        <v>179</v>
      </c>
      <c r="B25" s="40"/>
      <c r="C25" s="40"/>
      <c r="D25" s="40"/>
      <c r="E25" s="40"/>
      <c r="F25" s="40"/>
      <c r="G25" s="40"/>
      <c r="H25" s="40"/>
      <c r="I25" s="47"/>
      <c r="J25" s="59"/>
    </row>
    <row r="26" spans="1:10" ht="15.75">
      <c r="A26" s="40" t="s">
        <v>109</v>
      </c>
      <c r="B26" s="40"/>
      <c r="C26" s="40"/>
      <c r="D26" s="40"/>
      <c r="E26" s="40"/>
      <c r="F26" s="40"/>
      <c r="H26" s="40"/>
      <c r="I26" s="47"/>
      <c r="J26" s="59"/>
    </row>
    <row r="27" spans="1:10" ht="15.75">
      <c r="A27" s="40" t="s">
        <v>200</v>
      </c>
      <c r="B27" s="41"/>
      <c r="C27" s="41"/>
      <c r="D27" s="41"/>
      <c r="E27" s="41"/>
      <c r="F27" s="41"/>
      <c r="G27" s="41"/>
      <c r="H27" s="41"/>
      <c r="I27" s="41"/>
    </row>
    <row r="28" spans="1:10" ht="15.75">
      <c r="A28" s="61" t="s">
        <v>182</v>
      </c>
      <c r="B28" s="41"/>
      <c r="C28" s="41"/>
      <c r="D28" s="41"/>
      <c r="E28" s="41"/>
      <c r="F28" s="41"/>
      <c r="G28" s="135"/>
      <c r="H28" s="136"/>
      <c r="I28" s="137"/>
    </row>
    <row r="29" spans="1:10" ht="15.75">
      <c r="A29" s="61" t="s">
        <v>183</v>
      </c>
      <c r="B29" s="41"/>
      <c r="C29" s="41"/>
      <c r="D29" s="41"/>
      <c r="E29" s="41"/>
      <c r="F29" s="41"/>
      <c r="G29" s="135"/>
      <c r="H29" s="136"/>
      <c r="I29" s="137"/>
    </row>
    <row r="30" spans="1:10" ht="15.75">
      <c r="A30" s="61" t="s">
        <v>187</v>
      </c>
      <c r="B30" s="41"/>
      <c r="C30" s="41"/>
      <c r="D30" s="41"/>
      <c r="E30" s="41"/>
      <c r="F30" s="41"/>
      <c r="G30" s="135"/>
      <c r="H30" s="136"/>
      <c r="I30" s="137"/>
    </row>
    <row r="31" spans="1:10">
      <c r="A31" s="63" t="s">
        <v>201</v>
      </c>
      <c r="B31" s="39"/>
      <c r="C31" s="39"/>
      <c r="D31" s="39"/>
      <c r="E31" s="39"/>
      <c r="F31" s="39"/>
      <c r="G31" s="138"/>
      <c r="H31" s="139"/>
      <c r="I31" s="137"/>
    </row>
    <row r="32" spans="1:10">
      <c r="G32" s="138"/>
      <c r="H32" s="139"/>
      <c r="I32" s="137"/>
    </row>
    <row r="33" spans="2:9">
      <c r="B33" s="137"/>
      <c r="G33" s="138"/>
      <c r="H33" s="139"/>
      <c r="I33" s="137"/>
    </row>
    <row r="34" spans="2:9">
      <c r="B34" s="137"/>
      <c r="G34" s="138"/>
      <c r="H34" s="139"/>
      <c r="I34" s="137"/>
    </row>
    <row r="35" spans="2:9">
      <c r="B35" s="137"/>
      <c r="G35" s="138"/>
      <c r="H35" s="139"/>
      <c r="I35" s="137"/>
    </row>
    <row r="36" spans="2:9">
      <c r="B36" s="137"/>
      <c r="G36" s="138"/>
      <c r="H36" s="139"/>
      <c r="I36" s="137"/>
    </row>
    <row r="37" spans="2:9">
      <c r="G37" s="135"/>
      <c r="H37" s="136"/>
      <c r="I37" s="137"/>
    </row>
    <row r="38" spans="2:9">
      <c r="G38" s="138"/>
      <c r="H38" s="139"/>
      <c r="I38" s="137"/>
    </row>
    <row r="39" spans="2:9">
      <c r="G39" s="138"/>
      <c r="H39" s="139"/>
      <c r="I39" s="137"/>
    </row>
  </sheetData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BE04-6108-4B69-AD50-184AB3264400}">
  <dimension ref="A4:L39"/>
  <sheetViews>
    <sheetView workbookViewId="0">
      <selection activeCell="B4" sqref="B4"/>
    </sheetView>
  </sheetViews>
  <sheetFormatPr baseColWidth="10" defaultColWidth="11.42578125" defaultRowHeight="15"/>
  <cols>
    <col min="1" max="1" width="3" style="51" customWidth="1"/>
    <col min="2" max="2" width="41.42578125" style="51" customWidth="1"/>
    <col min="3" max="3" width="10" style="51" customWidth="1"/>
    <col min="4" max="4" width="9.28515625" style="51" customWidth="1"/>
    <col min="5" max="5" width="4.5703125" style="51" customWidth="1"/>
    <col min="6" max="6" width="3.28515625" style="51" customWidth="1"/>
    <col min="7" max="7" width="41.140625" style="51" customWidth="1"/>
    <col min="8" max="9" width="9.28515625" style="51" customWidth="1"/>
    <col min="10" max="16384" width="11.42578125" style="51"/>
  </cols>
  <sheetData>
    <row r="4" spans="1:10" ht="18">
      <c r="A4" s="113" t="s">
        <v>202</v>
      </c>
      <c r="B4" s="73"/>
      <c r="C4" s="73"/>
      <c r="D4" s="73"/>
      <c r="E4" s="73"/>
      <c r="F4" s="73"/>
      <c r="G4" s="73"/>
      <c r="H4" s="73"/>
      <c r="I4" s="73"/>
      <c r="J4" s="73"/>
    </row>
    <row r="5" spans="1:10">
      <c r="A5" s="85"/>
      <c r="B5" s="85"/>
      <c r="C5" s="85"/>
      <c r="D5" s="114"/>
    </row>
    <row r="6" spans="1:10" ht="18">
      <c r="A6" s="115" t="s">
        <v>98</v>
      </c>
      <c r="B6" s="115"/>
      <c r="C6" s="115"/>
      <c r="D6" s="115"/>
      <c r="E6" s="115"/>
      <c r="F6" s="115"/>
      <c r="G6" s="115"/>
      <c r="H6" s="115"/>
      <c r="I6" s="115"/>
    </row>
    <row r="7" spans="1:10" ht="18">
      <c r="A7" s="116"/>
      <c r="B7" s="116"/>
      <c r="C7" s="116"/>
      <c r="D7" s="116"/>
      <c r="E7" s="116"/>
      <c r="F7" s="116"/>
      <c r="G7" s="116"/>
      <c r="H7" s="116"/>
      <c r="I7" s="116"/>
    </row>
    <row r="8" spans="1:10" ht="18">
      <c r="A8" s="117"/>
      <c r="B8" s="117"/>
      <c r="C8" s="117"/>
      <c r="D8" s="117"/>
      <c r="E8" s="116"/>
      <c r="F8" s="116"/>
      <c r="G8" s="116"/>
      <c r="H8" s="117"/>
      <c r="I8" s="117"/>
    </row>
    <row r="9" spans="1:10" ht="18">
      <c r="A9" s="10"/>
      <c r="B9" s="11" t="s">
        <v>2</v>
      </c>
      <c r="C9" s="10"/>
      <c r="D9" s="10"/>
      <c r="E9" s="118"/>
      <c r="F9" s="10"/>
      <c r="G9" s="13" t="s">
        <v>3</v>
      </c>
      <c r="H9" s="10"/>
      <c r="I9" s="10"/>
    </row>
    <row r="10" spans="1:10" ht="54">
      <c r="A10" s="14"/>
      <c r="B10" s="67" t="s">
        <v>4</v>
      </c>
      <c r="C10" s="68" t="s">
        <v>114</v>
      </c>
      <c r="D10" s="16" t="s">
        <v>6</v>
      </c>
      <c r="E10" s="119"/>
      <c r="F10" s="14"/>
      <c r="G10" s="67" t="s">
        <v>4</v>
      </c>
      <c r="H10" s="68" t="s">
        <v>114</v>
      </c>
      <c r="I10" s="16" t="s">
        <v>7</v>
      </c>
    </row>
    <row r="11" spans="1:10">
      <c r="A11" s="120" t="s">
        <v>8</v>
      </c>
      <c r="B11" s="121" t="s">
        <v>148</v>
      </c>
      <c r="C11" s="122">
        <v>6601</v>
      </c>
      <c r="D11" s="123">
        <f t="shared" ref="D11:D22" si="0">C11/$C$22*100</f>
        <v>18.674852179817243</v>
      </c>
      <c r="E11" s="123"/>
      <c r="F11" s="120" t="s">
        <v>8</v>
      </c>
      <c r="G11" s="51" t="s">
        <v>193</v>
      </c>
      <c r="H11" s="124">
        <v>9502</v>
      </c>
      <c r="I11" s="123">
        <f t="shared" ref="I11:I22" si="1">H11/$H$22*100</f>
        <v>13.031969607614554</v>
      </c>
    </row>
    <row r="12" spans="1:10">
      <c r="A12" s="120" t="s">
        <v>10</v>
      </c>
      <c r="B12" s="51" t="s">
        <v>14</v>
      </c>
      <c r="C12" s="122">
        <v>3524</v>
      </c>
      <c r="D12" s="123">
        <f t="shared" si="0"/>
        <v>9.9697286898463808</v>
      </c>
      <c r="E12" s="123"/>
      <c r="F12" s="120" t="s">
        <v>10</v>
      </c>
      <c r="G12" s="51" t="s">
        <v>194</v>
      </c>
      <c r="H12" s="124">
        <v>8843</v>
      </c>
      <c r="I12" s="123">
        <f t="shared" si="1"/>
        <v>12.12815272996585</v>
      </c>
    </row>
    <row r="13" spans="1:10">
      <c r="A13" s="120" t="s">
        <v>13</v>
      </c>
      <c r="B13" s="121" t="s">
        <v>195</v>
      </c>
      <c r="C13" s="122">
        <v>2023</v>
      </c>
      <c r="D13" s="123">
        <f t="shared" si="0"/>
        <v>5.7232579851189636</v>
      </c>
      <c r="E13" s="123"/>
      <c r="F13" s="120" t="s">
        <v>13</v>
      </c>
      <c r="G13" s="51" t="s">
        <v>9</v>
      </c>
      <c r="H13" s="124">
        <v>7179</v>
      </c>
      <c r="I13" s="123">
        <f t="shared" si="1"/>
        <v>9.845980826464416</v>
      </c>
    </row>
    <row r="14" spans="1:10">
      <c r="A14" s="120" t="s">
        <v>15</v>
      </c>
      <c r="B14" s="121" t="s">
        <v>28</v>
      </c>
      <c r="C14" s="122">
        <v>1596</v>
      </c>
      <c r="D14" s="123">
        <f t="shared" si="0"/>
        <v>4.5152346733810509</v>
      </c>
      <c r="E14" s="121"/>
      <c r="F14" s="120" t="s">
        <v>15</v>
      </c>
      <c r="G14" s="51" t="s">
        <v>148</v>
      </c>
      <c r="H14" s="124">
        <v>4833</v>
      </c>
      <c r="I14" s="123">
        <f t="shared" si="1"/>
        <v>6.6284476019365544</v>
      </c>
    </row>
    <row r="15" spans="1:10">
      <c r="A15" s="120" t="s">
        <v>18</v>
      </c>
      <c r="B15" s="125" t="s">
        <v>30</v>
      </c>
      <c r="C15" s="122">
        <v>1584</v>
      </c>
      <c r="D15" s="123">
        <f t="shared" si="0"/>
        <v>4.4812855404984866</v>
      </c>
      <c r="E15" s="121"/>
      <c r="F15" s="120" t="s">
        <v>18</v>
      </c>
      <c r="G15" s="51" t="s">
        <v>160</v>
      </c>
      <c r="H15" s="124">
        <v>4330</v>
      </c>
      <c r="I15" s="123">
        <f t="shared" si="1"/>
        <v>5.9385843402411087</v>
      </c>
    </row>
    <row r="16" spans="1:10">
      <c r="A16" s="120" t="s">
        <v>21</v>
      </c>
      <c r="B16" s="51" t="s">
        <v>194</v>
      </c>
      <c r="C16" s="122">
        <v>1127</v>
      </c>
      <c r="D16" s="123">
        <f t="shared" si="0"/>
        <v>3.1883893965541628</v>
      </c>
      <c r="E16" s="123"/>
      <c r="F16" s="120" t="s">
        <v>21</v>
      </c>
      <c r="G16" s="56" t="s">
        <v>196</v>
      </c>
      <c r="H16" s="124">
        <v>2967</v>
      </c>
      <c r="I16" s="123">
        <f t="shared" si="1"/>
        <v>4.0692331957264134</v>
      </c>
    </row>
    <row r="17" spans="1:12">
      <c r="A17" s="120" t="s">
        <v>24</v>
      </c>
      <c r="B17" s="51" t="s">
        <v>22</v>
      </c>
      <c r="C17" s="122">
        <v>918</v>
      </c>
      <c r="D17" s="123">
        <f t="shared" si="0"/>
        <v>2.5971086655161684</v>
      </c>
      <c r="E17" s="123"/>
      <c r="F17" s="120" t="s">
        <v>24</v>
      </c>
      <c r="G17" s="51" t="s">
        <v>153</v>
      </c>
      <c r="H17" s="124">
        <v>2305</v>
      </c>
      <c r="I17" s="123">
        <f t="shared" si="1"/>
        <v>3.161301825463223</v>
      </c>
    </row>
    <row r="18" spans="1:12">
      <c r="A18" s="120" t="s">
        <v>27</v>
      </c>
      <c r="B18" s="51" t="s">
        <v>197</v>
      </c>
      <c r="C18" s="122">
        <v>917</v>
      </c>
      <c r="D18" s="123">
        <f t="shared" si="0"/>
        <v>2.5942795711092881</v>
      </c>
      <c r="E18" s="123"/>
      <c r="F18" s="126" t="s">
        <v>27</v>
      </c>
      <c r="G18" s="51" t="s">
        <v>198</v>
      </c>
      <c r="H18" s="124">
        <v>2087</v>
      </c>
      <c r="I18" s="123">
        <f t="shared" si="1"/>
        <v>2.8623153621439248</v>
      </c>
    </row>
    <row r="19" spans="1:12" s="56" customFormat="1" ht="16.5" customHeight="1">
      <c r="A19" s="120" t="s">
        <v>29</v>
      </c>
      <c r="B19" s="121" t="s">
        <v>25</v>
      </c>
      <c r="C19" s="122">
        <v>915</v>
      </c>
      <c r="D19" s="123">
        <f t="shared" si="0"/>
        <v>2.5886213822955271</v>
      </c>
      <c r="E19" s="127"/>
      <c r="F19" s="120" t="s">
        <v>29</v>
      </c>
      <c r="G19" s="56" t="s">
        <v>203</v>
      </c>
      <c r="H19" s="124">
        <v>1927</v>
      </c>
      <c r="I19" s="123">
        <f t="shared" si="1"/>
        <v>2.6428757560380181</v>
      </c>
      <c r="J19" s="51"/>
      <c r="L19" s="51"/>
    </row>
    <row r="20" spans="1:12">
      <c r="A20" s="120" t="s">
        <v>32</v>
      </c>
      <c r="B20" s="51" t="s">
        <v>16</v>
      </c>
      <c r="C20" s="122">
        <v>798</v>
      </c>
      <c r="D20" s="123">
        <f t="shared" si="0"/>
        <v>2.2576173366905254</v>
      </c>
      <c r="E20" s="123"/>
      <c r="F20" s="120" t="s">
        <v>32</v>
      </c>
      <c r="G20" s="51" t="s">
        <v>199</v>
      </c>
      <c r="H20" s="124">
        <v>1923</v>
      </c>
      <c r="I20" s="123">
        <f t="shared" si="1"/>
        <v>2.63738976588537</v>
      </c>
    </row>
    <row r="21" spans="1:12">
      <c r="A21" s="128"/>
      <c r="B21" s="128" t="s">
        <v>35</v>
      </c>
      <c r="C21" s="129">
        <f>SUM(C11:C20)</f>
        <v>20003</v>
      </c>
      <c r="D21" s="29">
        <f t="shared" si="0"/>
        <v>56.59037542082779</v>
      </c>
      <c r="E21" s="130"/>
      <c r="F21" s="39"/>
      <c r="G21" s="58" t="s">
        <v>35</v>
      </c>
      <c r="H21" s="131">
        <f>SUM(H11:H20)</f>
        <v>45896</v>
      </c>
      <c r="I21" s="29">
        <f t="shared" si="1"/>
        <v>62.94625101147944</v>
      </c>
    </row>
    <row r="22" spans="1:12">
      <c r="A22" s="34"/>
      <c r="B22" s="35" t="s">
        <v>155</v>
      </c>
      <c r="C22" s="36">
        <v>35347</v>
      </c>
      <c r="D22" s="130">
        <f t="shared" si="0"/>
        <v>100</v>
      </c>
      <c r="E22" s="39"/>
      <c r="F22" s="34"/>
      <c r="G22" s="37" t="s">
        <v>155</v>
      </c>
      <c r="H22" s="38">
        <v>72913</v>
      </c>
      <c r="I22" s="130">
        <f t="shared" si="1"/>
        <v>100</v>
      </c>
    </row>
    <row r="23" spans="1:12">
      <c r="A23" s="39"/>
      <c r="B23" s="128"/>
      <c r="C23" s="132"/>
      <c r="D23" s="130"/>
      <c r="E23" s="39"/>
      <c r="F23" s="39"/>
      <c r="G23" s="133"/>
      <c r="H23" s="134"/>
      <c r="I23" s="130"/>
    </row>
    <row r="24" spans="1:12" ht="30" customHeight="1">
      <c r="A24" s="145" t="s">
        <v>205</v>
      </c>
      <c r="B24" s="145"/>
      <c r="C24" s="145"/>
      <c r="D24" s="145"/>
      <c r="E24" s="145"/>
      <c r="F24" s="145"/>
      <c r="G24" s="145"/>
      <c r="H24" s="145"/>
      <c r="I24" s="145"/>
      <c r="J24" s="59"/>
    </row>
    <row r="25" spans="1:12" ht="15.75">
      <c r="A25" s="40" t="s">
        <v>179</v>
      </c>
      <c r="B25" s="40"/>
      <c r="C25" s="40"/>
      <c r="D25" s="40"/>
      <c r="E25" s="40"/>
      <c r="F25" s="40"/>
      <c r="G25" s="40"/>
      <c r="H25" s="40"/>
      <c r="I25" s="47"/>
      <c r="J25" s="59"/>
    </row>
    <row r="26" spans="1:12" ht="15.75">
      <c r="A26" s="40" t="s">
        <v>109</v>
      </c>
      <c r="B26" s="40"/>
      <c r="C26" s="40"/>
      <c r="D26" s="40"/>
      <c r="E26" s="40"/>
      <c r="F26" s="40"/>
      <c r="H26" s="40"/>
      <c r="I26" s="47"/>
      <c r="J26" s="59"/>
    </row>
    <row r="27" spans="1:12" ht="15.75">
      <c r="A27" s="40" t="s">
        <v>200</v>
      </c>
      <c r="B27" s="41"/>
      <c r="C27" s="41"/>
      <c r="D27" s="41"/>
      <c r="E27" s="41"/>
      <c r="F27" s="41"/>
      <c r="G27" s="41"/>
      <c r="H27" s="41"/>
      <c r="I27" s="41"/>
    </row>
    <row r="28" spans="1:12" ht="15.75">
      <c r="A28" s="61" t="s">
        <v>182</v>
      </c>
      <c r="B28" s="41"/>
      <c r="C28" s="41"/>
      <c r="D28" s="41"/>
      <c r="E28" s="41"/>
      <c r="F28" s="41"/>
      <c r="G28" s="140"/>
      <c r="H28" s="141"/>
      <c r="I28" s="142"/>
    </row>
    <row r="29" spans="1:12" ht="15.75">
      <c r="A29" s="61" t="s">
        <v>183</v>
      </c>
      <c r="B29" s="41"/>
      <c r="C29" s="41"/>
      <c r="D29" s="41"/>
      <c r="E29" s="41"/>
      <c r="F29" s="41"/>
      <c r="G29" s="140"/>
      <c r="H29" s="141"/>
      <c r="I29" s="142"/>
    </row>
    <row r="30" spans="1:12" ht="15.75">
      <c r="A30" s="61" t="s">
        <v>187</v>
      </c>
      <c r="B30" s="41"/>
      <c r="C30" s="41"/>
      <c r="D30" s="41"/>
      <c r="E30" s="41"/>
      <c r="F30" s="41"/>
      <c r="G30" s="140"/>
      <c r="H30" s="141"/>
      <c r="I30" s="142"/>
    </row>
    <row r="31" spans="1:12">
      <c r="A31" s="63" t="s">
        <v>204</v>
      </c>
      <c r="B31" s="39"/>
      <c r="C31" s="39"/>
      <c r="D31" s="39"/>
      <c r="E31" s="39"/>
      <c r="F31" s="39"/>
      <c r="G31" s="143"/>
      <c r="H31" s="144"/>
      <c r="I31" s="142"/>
    </row>
    <row r="32" spans="1:12">
      <c r="G32" s="143"/>
      <c r="H32" s="144"/>
      <c r="I32" s="142"/>
    </row>
    <row r="33" spans="2:9">
      <c r="B33" s="142"/>
      <c r="G33" s="143"/>
      <c r="H33" s="144"/>
      <c r="I33" s="142"/>
    </row>
    <row r="34" spans="2:9">
      <c r="B34" s="142"/>
      <c r="G34" s="143"/>
      <c r="H34" s="144"/>
      <c r="I34" s="142"/>
    </row>
    <row r="35" spans="2:9">
      <c r="B35" s="142"/>
      <c r="G35" s="143"/>
      <c r="H35" s="144"/>
      <c r="I35" s="142"/>
    </row>
    <row r="36" spans="2:9">
      <c r="B36" s="142"/>
      <c r="G36" s="143"/>
      <c r="H36" s="144"/>
      <c r="I36" s="142"/>
    </row>
    <row r="37" spans="2:9">
      <c r="G37" s="140"/>
      <c r="H37" s="141"/>
      <c r="I37" s="142"/>
    </row>
    <row r="38" spans="2:9">
      <c r="G38" s="143"/>
      <c r="H38" s="144"/>
      <c r="I38" s="142"/>
    </row>
    <row r="39" spans="2:9">
      <c r="G39" s="143"/>
      <c r="H39" s="144"/>
      <c r="I39" s="142"/>
    </row>
  </sheetData>
  <mergeCells count="1">
    <mergeCell ref="A24:I24"/>
  </mergeCells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5B669-24E8-4996-86DD-DFE2E840B007}">
  <dimension ref="A4:J38"/>
  <sheetViews>
    <sheetView workbookViewId="0">
      <selection activeCell="A30" sqref="A30:XFD30"/>
    </sheetView>
  </sheetViews>
  <sheetFormatPr baseColWidth="10" defaultColWidth="11.42578125" defaultRowHeight="15"/>
  <cols>
    <col min="1" max="1" width="3" style="51" customWidth="1"/>
    <col min="2" max="2" width="41.42578125" style="51" customWidth="1"/>
    <col min="3" max="3" width="10" style="51" customWidth="1"/>
    <col min="4" max="4" width="9.28515625" style="51" customWidth="1"/>
    <col min="5" max="5" width="4.5703125" style="51" customWidth="1"/>
    <col min="6" max="6" width="3.28515625" style="51" customWidth="1"/>
    <col min="7" max="7" width="41.140625" style="51" customWidth="1"/>
    <col min="8" max="9" width="9.28515625" style="51" customWidth="1"/>
    <col min="10" max="16384" width="11.42578125" style="51"/>
  </cols>
  <sheetData>
    <row r="4" spans="1:10" ht="18">
      <c r="A4" s="113" t="s">
        <v>206</v>
      </c>
      <c r="B4" s="73"/>
      <c r="C4" s="73"/>
      <c r="D4" s="73"/>
      <c r="E4" s="73"/>
      <c r="F4" s="73"/>
      <c r="G4" s="73"/>
      <c r="H4" s="73"/>
      <c r="I4" s="73"/>
      <c r="J4" s="73"/>
    </row>
    <row r="5" spans="1:10">
      <c r="A5" s="85"/>
      <c r="B5" s="85"/>
      <c r="C5" s="85"/>
      <c r="D5" s="114"/>
    </row>
    <row r="6" spans="1:10" ht="18">
      <c r="A6" s="115" t="s">
        <v>98</v>
      </c>
      <c r="B6" s="115"/>
      <c r="C6" s="115"/>
      <c r="D6" s="115"/>
      <c r="E6" s="115"/>
      <c r="F6" s="115"/>
      <c r="G6" s="115"/>
      <c r="H6" s="115"/>
      <c r="I6" s="115"/>
    </row>
    <row r="7" spans="1:10" ht="18">
      <c r="A7" s="116"/>
      <c r="B7" s="116"/>
      <c r="C7" s="116"/>
      <c r="D7" s="116"/>
      <c r="E7" s="116"/>
      <c r="F7" s="116"/>
      <c r="G7" s="116"/>
      <c r="H7" s="116"/>
      <c r="I7" s="116"/>
    </row>
    <row r="8" spans="1:10" ht="18">
      <c r="A8" s="117"/>
      <c r="B8" s="117"/>
      <c r="C8" s="117"/>
      <c r="D8" s="117"/>
      <c r="E8" s="116"/>
      <c r="F8" s="116"/>
      <c r="G8" s="116"/>
      <c r="H8" s="117"/>
      <c r="I8" s="117"/>
    </row>
    <row r="9" spans="1:10" ht="18">
      <c r="A9" s="10"/>
      <c r="B9" s="11" t="s">
        <v>2</v>
      </c>
      <c r="C9" s="10"/>
      <c r="D9" s="10"/>
      <c r="E9" s="118"/>
      <c r="F9" s="10"/>
      <c r="G9" s="13" t="s">
        <v>3</v>
      </c>
      <c r="H9" s="10"/>
      <c r="I9" s="10"/>
    </row>
    <row r="10" spans="1:10" ht="54">
      <c r="A10" s="14"/>
      <c r="B10" s="67" t="s">
        <v>4</v>
      </c>
      <c r="C10" s="68" t="s">
        <v>114</v>
      </c>
      <c r="D10" s="16" t="s">
        <v>6</v>
      </c>
      <c r="E10" s="119"/>
      <c r="F10" s="14"/>
      <c r="G10" s="67" t="s">
        <v>4</v>
      </c>
      <c r="H10" s="68" t="s">
        <v>114</v>
      </c>
      <c r="I10" s="16" t="s">
        <v>7</v>
      </c>
    </row>
    <row r="11" spans="1:10">
      <c r="A11" s="120" t="s">
        <v>8</v>
      </c>
      <c r="B11" s="121" t="s">
        <v>148</v>
      </c>
      <c r="C11" s="122">
        <v>5984</v>
      </c>
      <c r="D11" s="123">
        <f t="shared" ref="D11:D22" si="0">C11/$C$22*100</f>
        <v>17.322333188594587</v>
      </c>
      <c r="E11" s="123"/>
      <c r="F11" s="120" t="s">
        <v>8</v>
      </c>
      <c r="G11" s="51" t="s">
        <v>193</v>
      </c>
      <c r="H11" s="124">
        <v>9367</v>
      </c>
      <c r="I11" s="123">
        <f t="shared" ref="I11:I22" si="1">H11/$H$22*100</f>
        <v>13.029447357805568</v>
      </c>
    </row>
    <row r="12" spans="1:10">
      <c r="A12" s="120" t="s">
        <v>10</v>
      </c>
      <c r="B12" s="51" t="s">
        <v>14</v>
      </c>
      <c r="C12" s="122">
        <v>3422</v>
      </c>
      <c r="D12" s="123">
        <f t="shared" si="0"/>
        <v>9.9059198147344034</v>
      </c>
      <c r="E12" s="123"/>
      <c r="F12" s="120" t="s">
        <v>10</v>
      </c>
      <c r="G12" s="51" t="s">
        <v>194</v>
      </c>
      <c r="H12" s="124">
        <v>8760</v>
      </c>
      <c r="I12" s="123">
        <f t="shared" si="1"/>
        <v>12.185113574717281</v>
      </c>
    </row>
    <row r="13" spans="1:10">
      <c r="A13" s="120" t="s">
        <v>13</v>
      </c>
      <c r="B13" s="121" t="s">
        <v>207</v>
      </c>
      <c r="C13" s="122">
        <v>2000</v>
      </c>
      <c r="D13" s="123">
        <f t="shared" si="0"/>
        <v>5.7895498624981911</v>
      </c>
      <c r="E13" s="123"/>
      <c r="F13" s="120" t="s">
        <v>13</v>
      </c>
      <c r="G13" s="51" t="s">
        <v>9</v>
      </c>
      <c r="H13" s="124">
        <v>7497</v>
      </c>
      <c r="I13" s="123">
        <f t="shared" si="1"/>
        <v>10.428287268225509</v>
      </c>
    </row>
    <row r="14" spans="1:10">
      <c r="A14" s="120" t="s">
        <v>15</v>
      </c>
      <c r="B14" s="121" t="s">
        <v>28</v>
      </c>
      <c r="C14" s="122">
        <v>1670</v>
      </c>
      <c r="D14" s="123">
        <f t="shared" si="0"/>
        <v>4.8342741351859893</v>
      </c>
      <c r="E14" s="121"/>
      <c r="F14" s="120" t="s">
        <v>15</v>
      </c>
      <c r="G14" s="51" t="s">
        <v>148</v>
      </c>
      <c r="H14" s="124">
        <v>4712</v>
      </c>
      <c r="I14" s="123">
        <f t="shared" si="1"/>
        <v>6.5543670278616242</v>
      </c>
    </row>
    <row r="15" spans="1:10">
      <c r="A15" s="120" t="s">
        <v>18</v>
      </c>
      <c r="B15" s="125" t="s">
        <v>30</v>
      </c>
      <c r="C15" s="122">
        <v>1507</v>
      </c>
      <c r="D15" s="123">
        <f t="shared" si="0"/>
        <v>4.362425821392387</v>
      </c>
      <c r="E15" s="121"/>
      <c r="F15" s="120" t="s">
        <v>18</v>
      </c>
      <c r="G15" s="51" t="s">
        <v>160</v>
      </c>
      <c r="H15" s="124">
        <v>4125</v>
      </c>
      <c r="I15" s="123">
        <f t="shared" si="1"/>
        <v>5.7378531387795411</v>
      </c>
    </row>
    <row r="16" spans="1:10">
      <c r="A16" s="120" t="s">
        <v>21</v>
      </c>
      <c r="B16" s="51" t="s">
        <v>194</v>
      </c>
      <c r="C16" s="122">
        <v>1122</v>
      </c>
      <c r="D16" s="123">
        <f t="shared" si="0"/>
        <v>3.2479374728614849</v>
      </c>
      <c r="E16" s="123"/>
      <c r="F16" s="120" t="s">
        <v>21</v>
      </c>
      <c r="G16" s="56" t="s">
        <v>196</v>
      </c>
      <c r="H16" s="124">
        <v>3040</v>
      </c>
      <c r="I16" s="123">
        <f t="shared" si="1"/>
        <v>4.228623888942983</v>
      </c>
    </row>
    <row r="17" spans="1:10">
      <c r="A17" s="120" t="s">
        <v>24</v>
      </c>
      <c r="B17" s="121" t="s">
        <v>25</v>
      </c>
      <c r="C17" s="122">
        <v>965</v>
      </c>
      <c r="D17" s="123">
        <f t="shared" si="0"/>
        <v>2.793457808655377</v>
      </c>
      <c r="E17" s="123"/>
      <c r="F17" s="120" t="s">
        <v>24</v>
      </c>
      <c r="G17" s="51" t="s">
        <v>153</v>
      </c>
      <c r="H17" s="124">
        <v>2163</v>
      </c>
      <c r="I17" s="123">
        <f t="shared" si="1"/>
        <v>3.008721536770945</v>
      </c>
    </row>
    <row r="18" spans="1:10">
      <c r="A18" s="120" t="s">
        <v>27</v>
      </c>
      <c r="B18" s="51" t="s">
        <v>22</v>
      </c>
      <c r="C18" s="122">
        <v>942</v>
      </c>
      <c r="D18" s="123">
        <f t="shared" si="0"/>
        <v>2.7268779852366478</v>
      </c>
      <c r="E18" s="123"/>
      <c r="F18" s="126" t="s">
        <v>27</v>
      </c>
      <c r="G18" s="56" t="s">
        <v>208</v>
      </c>
      <c r="H18" s="124">
        <v>1997</v>
      </c>
      <c r="I18" s="123">
        <f t="shared" si="1"/>
        <v>2.7778164165194528</v>
      </c>
    </row>
    <row r="19" spans="1:10" s="56" customFormat="1" ht="16.5" customHeight="1">
      <c r="A19" s="120" t="s">
        <v>29</v>
      </c>
      <c r="B19" s="51" t="s">
        <v>197</v>
      </c>
      <c r="C19" s="122">
        <v>853</v>
      </c>
      <c r="D19" s="123">
        <f t="shared" si="0"/>
        <v>2.4692430163554784</v>
      </c>
      <c r="E19" s="127"/>
      <c r="F19" s="120" t="s">
        <v>29</v>
      </c>
      <c r="G19" s="56" t="s">
        <v>23</v>
      </c>
      <c r="H19" s="124">
        <v>1920</v>
      </c>
      <c r="I19" s="123">
        <f t="shared" si="1"/>
        <v>2.6707098245955683</v>
      </c>
      <c r="J19" s="51"/>
    </row>
    <row r="20" spans="1:10">
      <c r="A20" s="120" t="s">
        <v>32</v>
      </c>
      <c r="B20" s="51" t="s">
        <v>16</v>
      </c>
      <c r="C20" s="122">
        <v>782</v>
      </c>
      <c r="D20" s="123">
        <f t="shared" si="0"/>
        <v>2.2637139962367927</v>
      </c>
      <c r="E20" s="123"/>
      <c r="F20" s="120" t="s">
        <v>32</v>
      </c>
      <c r="G20" s="51" t="s">
        <v>209</v>
      </c>
      <c r="H20" s="124">
        <v>1849</v>
      </c>
      <c r="I20" s="123">
        <f t="shared" si="1"/>
        <v>2.5719492008735445</v>
      </c>
    </row>
    <row r="21" spans="1:10">
      <c r="A21" s="128"/>
      <c r="B21" s="128" t="s">
        <v>35</v>
      </c>
      <c r="C21" s="129">
        <f>SUM(C11:C20)</f>
        <v>19247</v>
      </c>
      <c r="D21" s="29">
        <f t="shared" si="0"/>
        <v>55.71573310175134</v>
      </c>
      <c r="E21" s="130"/>
      <c r="F21" s="39"/>
      <c r="G21" s="58" t="s">
        <v>35</v>
      </c>
      <c r="H21" s="131">
        <f>SUM(H11:H20)</f>
        <v>45430</v>
      </c>
      <c r="I21" s="29">
        <f t="shared" si="1"/>
        <v>63.192889235092011</v>
      </c>
    </row>
    <row r="22" spans="1:10">
      <c r="A22" s="34"/>
      <c r="B22" s="35" t="s">
        <v>155</v>
      </c>
      <c r="C22" s="36">
        <v>34545</v>
      </c>
      <c r="D22" s="130">
        <f t="shared" si="0"/>
        <v>100</v>
      </c>
      <c r="E22" s="39"/>
      <c r="F22" s="34"/>
      <c r="G22" s="37" t="s">
        <v>155</v>
      </c>
      <c r="H22" s="38">
        <v>71891</v>
      </c>
      <c r="I22" s="130">
        <f t="shared" si="1"/>
        <v>100</v>
      </c>
    </row>
    <row r="23" spans="1:10">
      <c r="A23" s="39"/>
      <c r="B23" s="128"/>
      <c r="C23" s="132"/>
      <c r="D23" s="130"/>
      <c r="E23" s="39"/>
      <c r="F23" s="39"/>
      <c r="G23" s="133"/>
      <c r="H23" s="134"/>
      <c r="I23" s="130"/>
    </row>
    <row r="24" spans="1:10" ht="30" customHeight="1">
      <c r="A24" s="145" t="s">
        <v>205</v>
      </c>
      <c r="B24" s="145"/>
      <c r="C24" s="145"/>
      <c r="D24" s="145"/>
      <c r="E24" s="145"/>
      <c r="F24" s="145"/>
      <c r="G24" s="145"/>
      <c r="H24" s="145"/>
      <c r="I24" s="145"/>
      <c r="J24" s="59"/>
    </row>
    <row r="25" spans="1:10" ht="15.75">
      <c r="A25" s="40" t="s">
        <v>179</v>
      </c>
      <c r="B25" s="40"/>
      <c r="C25" s="40"/>
      <c r="D25" s="40"/>
      <c r="E25" s="40"/>
      <c r="F25" s="40"/>
      <c r="H25" s="40"/>
      <c r="I25" s="47"/>
      <c r="J25" s="59"/>
    </row>
    <row r="26" spans="1:10" ht="15.75">
      <c r="A26" s="40" t="s">
        <v>109</v>
      </c>
      <c r="B26" s="40"/>
      <c r="C26" s="40"/>
      <c r="D26" s="40"/>
      <c r="E26" s="40"/>
      <c r="F26" s="40"/>
      <c r="H26" s="149"/>
      <c r="I26" s="47"/>
      <c r="J26" s="59"/>
    </row>
    <row r="27" spans="1:10" ht="15.75">
      <c r="A27" s="40" t="s">
        <v>200</v>
      </c>
      <c r="B27" s="41"/>
      <c r="C27" s="41"/>
      <c r="D27" s="41"/>
      <c r="E27" s="41"/>
      <c r="F27" s="41"/>
      <c r="G27" s="41"/>
      <c r="H27" s="41"/>
      <c r="I27" s="41"/>
    </row>
    <row r="28" spans="1:10" ht="15.75">
      <c r="A28" s="61" t="s">
        <v>210</v>
      </c>
      <c r="B28" s="41"/>
      <c r="C28" s="41"/>
      <c r="D28" s="41"/>
      <c r="E28" s="41"/>
      <c r="F28" s="41"/>
      <c r="G28" s="150"/>
      <c r="H28" s="151"/>
      <c r="I28" s="152"/>
    </row>
    <row r="29" spans="1:10" ht="15.75">
      <c r="A29" s="61"/>
      <c r="B29" s="41"/>
      <c r="C29" s="41"/>
      <c r="D29" s="41"/>
      <c r="E29" s="41"/>
      <c r="F29" s="41"/>
      <c r="H29" s="151"/>
      <c r="I29" s="152"/>
    </row>
    <row r="30" spans="1:10">
      <c r="A30" s="63" t="s">
        <v>211</v>
      </c>
      <c r="B30" s="39"/>
      <c r="C30" s="39"/>
      <c r="D30" s="39"/>
      <c r="E30" s="39"/>
      <c r="F30" s="39"/>
      <c r="G30" s="153"/>
      <c r="H30" s="154"/>
      <c r="I30" s="152"/>
    </row>
    <row r="31" spans="1:10">
      <c r="G31" s="153"/>
      <c r="H31" s="154"/>
      <c r="I31" s="152"/>
    </row>
    <row r="32" spans="1:10">
      <c r="B32" s="152"/>
      <c r="G32" s="153"/>
      <c r="H32" s="154"/>
      <c r="I32" s="152"/>
    </row>
    <row r="33" spans="2:9">
      <c r="B33" s="152"/>
      <c r="G33" s="153"/>
      <c r="H33" s="154"/>
      <c r="I33" s="152"/>
    </row>
    <row r="34" spans="2:9">
      <c r="B34" s="152"/>
      <c r="G34" s="153"/>
      <c r="H34" s="154"/>
      <c r="I34" s="152"/>
    </row>
    <row r="35" spans="2:9">
      <c r="B35" s="152"/>
      <c r="G35" s="153"/>
      <c r="H35" s="154"/>
      <c r="I35" s="152"/>
    </row>
    <row r="36" spans="2:9">
      <c r="G36" s="150"/>
      <c r="H36" s="151"/>
      <c r="I36" s="152"/>
    </row>
    <row r="37" spans="2:9">
      <c r="G37" s="153"/>
      <c r="H37" s="154"/>
      <c r="I37" s="152"/>
    </row>
    <row r="38" spans="2:9">
      <c r="G38" s="153"/>
      <c r="H38" s="154"/>
      <c r="I38" s="152"/>
    </row>
  </sheetData>
  <mergeCells count="1">
    <mergeCell ref="A24:I24"/>
  </mergeCells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M31"/>
  <sheetViews>
    <sheetView workbookViewId="0">
      <selection activeCell="E32" sqref="E32"/>
    </sheetView>
  </sheetViews>
  <sheetFormatPr baseColWidth="10" defaultColWidth="11.42578125" defaultRowHeight="15"/>
  <cols>
    <col min="1" max="1" width="3" style="51" customWidth="1"/>
    <col min="2" max="2" width="41.42578125" style="51" customWidth="1"/>
    <col min="3" max="3" width="10" style="51" customWidth="1"/>
    <col min="4" max="4" width="9.28515625" style="51" customWidth="1"/>
    <col min="5" max="5" width="4.5703125" style="51" customWidth="1"/>
    <col min="6" max="6" width="3.28515625" style="51" customWidth="1"/>
    <col min="7" max="7" width="42.28515625" style="51" customWidth="1"/>
    <col min="8" max="9" width="9.28515625" style="51" customWidth="1"/>
    <col min="10" max="11" width="11.42578125" style="51"/>
    <col min="12" max="12" width="38.140625" style="51" customWidth="1"/>
    <col min="13" max="16384" width="11.42578125" style="51"/>
  </cols>
  <sheetData>
    <row r="2" spans="1:13">
      <c r="B2" s="72"/>
    </row>
    <row r="4" spans="1:13" ht="18">
      <c r="A4" s="49" t="s">
        <v>129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3">
      <c r="A5" s="52"/>
      <c r="B5" s="52"/>
      <c r="C5" s="52"/>
      <c r="D5" s="53"/>
      <c r="L5" s="53"/>
    </row>
    <row r="6" spans="1:13" ht="18">
      <c r="A6" s="64" t="s">
        <v>98</v>
      </c>
      <c r="B6" s="64"/>
      <c r="C6" s="64"/>
      <c r="D6" s="64"/>
      <c r="E6" s="64"/>
      <c r="F6" s="64"/>
      <c r="G6" s="64"/>
      <c r="H6" s="64"/>
      <c r="I6" s="64"/>
      <c r="L6" s="53"/>
    </row>
    <row r="7" spans="1:13" ht="18">
      <c r="A7" s="7"/>
      <c r="B7" s="7"/>
      <c r="C7" s="7"/>
      <c r="D7" s="7"/>
      <c r="E7" s="7"/>
      <c r="F7" s="7"/>
      <c r="G7" s="7"/>
      <c r="H7" s="7"/>
      <c r="I7" s="7"/>
      <c r="L7" s="53"/>
    </row>
    <row r="8" spans="1:13" ht="18">
      <c r="A8" s="8"/>
      <c r="B8" s="8"/>
      <c r="C8" s="8"/>
      <c r="D8" s="8"/>
      <c r="E8" s="9"/>
      <c r="F8" s="9"/>
      <c r="G8" s="9"/>
      <c r="H8" s="8"/>
      <c r="I8" s="8"/>
      <c r="L8" s="53"/>
    </row>
    <row r="9" spans="1:13" ht="18">
      <c r="A9" s="10"/>
      <c r="B9" s="11" t="s">
        <v>2</v>
      </c>
      <c r="C9" s="10"/>
      <c r="D9" s="10"/>
      <c r="E9" s="12"/>
      <c r="F9" s="10"/>
      <c r="G9" s="13" t="s">
        <v>3</v>
      </c>
      <c r="H9" s="10"/>
      <c r="I9" s="10"/>
    </row>
    <row r="10" spans="1:13" ht="54">
      <c r="A10" s="14"/>
      <c r="B10" s="67" t="s">
        <v>4</v>
      </c>
      <c r="C10" s="68" t="s">
        <v>114</v>
      </c>
      <c r="D10" s="16" t="s">
        <v>6</v>
      </c>
      <c r="E10" s="17"/>
      <c r="F10" s="14"/>
      <c r="G10" s="67" t="s">
        <v>4</v>
      </c>
      <c r="H10" s="68" t="s">
        <v>114</v>
      </c>
      <c r="I10" s="16" t="s">
        <v>7</v>
      </c>
    </row>
    <row r="11" spans="1:13">
      <c r="A11" s="18" t="s">
        <v>8</v>
      </c>
      <c r="B11" s="19" t="s">
        <v>148</v>
      </c>
      <c r="C11" s="20">
        <v>9934</v>
      </c>
      <c r="D11" s="21">
        <v>25.114397674124639</v>
      </c>
      <c r="E11" s="21"/>
      <c r="F11" s="18" t="s">
        <v>8</v>
      </c>
      <c r="G11" s="51" t="s">
        <v>51</v>
      </c>
      <c r="H11" s="22">
        <v>7275</v>
      </c>
      <c r="I11" s="21">
        <v>9.1526703151538022</v>
      </c>
      <c r="L11" s="54"/>
      <c r="M11" s="54"/>
    </row>
    <row r="12" spans="1:13">
      <c r="A12" s="18" t="s">
        <v>10</v>
      </c>
      <c r="B12" s="51" t="s">
        <v>42</v>
      </c>
      <c r="C12" s="20">
        <v>5362</v>
      </c>
      <c r="D12" s="21">
        <v>13.555808368095057</v>
      </c>
      <c r="E12" s="21"/>
      <c r="F12" s="18" t="s">
        <v>10</v>
      </c>
      <c r="G12" s="51" t="s">
        <v>43</v>
      </c>
      <c r="H12" s="22">
        <v>5809</v>
      </c>
      <c r="I12" s="21">
        <v>7.3082971629867268</v>
      </c>
      <c r="L12" s="54"/>
      <c r="M12" s="54"/>
    </row>
    <row r="13" spans="1:13">
      <c r="A13" s="18" t="s">
        <v>13</v>
      </c>
      <c r="B13" s="19" t="s">
        <v>14</v>
      </c>
      <c r="C13" s="20">
        <v>5106</v>
      </c>
      <c r="D13" s="21">
        <v>12.908608266970042</v>
      </c>
      <c r="E13" s="21"/>
      <c r="F13" s="18" t="s">
        <v>13</v>
      </c>
      <c r="G13" s="51" t="s">
        <v>20</v>
      </c>
      <c r="H13" s="22">
        <v>4444</v>
      </c>
      <c r="I13" s="21">
        <v>5.590992011071271</v>
      </c>
      <c r="L13" s="54"/>
      <c r="M13" s="54"/>
    </row>
    <row r="14" spans="1:13">
      <c r="A14" s="18" t="s">
        <v>15</v>
      </c>
      <c r="B14" s="19" t="s">
        <v>16</v>
      </c>
      <c r="C14" s="20">
        <v>2029</v>
      </c>
      <c r="D14" s="21">
        <v>5.1295664264947538</v>
      </c>
      <c r="E14" s="19"/>
      <c r="F14" s="18" t="s">
        <v>15</v>
      </c>
      <c r="G14" s="51" t="s">
        <v>44</v>
      </c>
      <c r="H14" s="22">
        <v>4050</v>
      </c>
      <c r="I14" s="21">
        <v>5.0953010001887149</v>
      </c>
      <c r="L14" s="54"/>
      <c r="M14" s="54"/>
    </row>
    <row r="15" spans="1:13">
      <c r="A15" s="18" t="s">
        <v>18</v>
      </c>
      <c r="B15" s="19" t="s">
        <v>52</v>
      </c>
      <c r="C15" s="20">
        <v>1950</v>
      </c>
      <c r="D15" s="21">
        <v>4.9298445202882064</v>
      </c>
      <c r="E15" s="21"/>
      <c r="F15" s="18" t="s">
        <v>18</v>
      </c>
      <c r="G15" s="51" t="s">
        <v>148</v>
      </c>
      <c r="H15" s="22">
        <v>3950</v>
      </c>
      <c r="I15" s="21">
        <v>4.9694910989494874</v>
      </c>
      <c r="L15" s="55"/>
      <c r="M15" s="55"/>
    </row>
    <row r="16" spans="1:13" ht="15" customHeight="1">
      <c r="A16" s="18" t="s">
        <v>21</v>
      </c>
      <c r="B16" s="24" t="s">
        <v>22</v>
      </c>
      <c r="C16" s="20">
        <v>1587</v>
      </c>
      <c r="D16" s="21">
        <v>4.0121350018960937</v>
      </c>
      <c r="E16" s="21"/>
      <c r="F16" s="18" t="s">
        <v>21</v>
      </c>
      <c r="G16" s="85" t="s">
        <v>149</v>
      </c>
      <c r="H16" s="22">
        <v>3067</v>
      </c>
      <c r="I16" s="21">
        <v>3.8585896710071079</v>
      </c>
      <c r="L16" s="55"/>
      <c r="M16" s="55"/>
    </row>
    <row r="17" spans="1:13">
      <c r="A17" s="18" t="s">
        <v>24</v>
      </c>
      <c r="B17" s="19" t="s">
        <v>25</v>
      </c>
      <c r="C17" s="20">
        <v>1137</v>
      </c>
      <c r="D17" s="21">
        <v>2.8744785741372771</v>
      </c>
      <c r="E17" s="21"/>
      <c r="F17" s="18" t="s">
        <v>24</v>
      </c>
      <c r="G17" s="51" t="s">
        <v>23</v>
      </c>
      <c r="H17" s="22">
        <v>2971</v>
      </c>
      <c r="I17" s="21">
        <v>3.7378121658174503</v>
      </c>
      <c r="L17" s="55"/>
      <c r="M17" s="55"/>
    </row>
    <row r="18" spans="1:13" s="56" customFormat="1" ht="16.5" customHeight="1">
      <c r="A18" s="23" t="s">
        <v>27</v>
      </c>
      <c r="B18" s="19" t="s">
        <v>53</v>
      </c>
      <c r="C18" s="20">
        <v>955</v>
      </c>
      <c r="D18" s="21">
        <v>2.4143597522437115</v>
      </c>
      <c r="E18" s="25"/>
      <c r="F18" s="23" t="s">
        <v>27</v>
      </c>
      <c r="G18" s="56" t="s">
        <v>45</v>
      </c>
      <c r="H18" s="22">
        <v>2810</v>
      </c>
      <c r="I18" s="21">
        <v>3.5352582248222935</v>
      </c>
      <c r="J18" s="51"/>
      <c r="L18" s="55"/>
      <c r="M18" s="55"/>
    </row>
    <row r="19" spans="1:13">
      <c r="A19" s="18" t="s">
        <v>29</v>
      </c>
      <c r="B19" s="19" t="s">
        <v>54</v>
      </c>
      <c r="C19" s="20">
        <v>753</v>
      </c>
      <c r="D19" s="21">
        <v>1.9036784224497536</v>
      </c>
      <c r="E19" s="21"/>
      <c r="F19" s="18" t="s">
        <v>29</v>
      </c>
      <c r="G19" s="56" t="s">
        <v>26</v>
      </c>
      <c r="H19" s="22">
        <v>2747</v>
      </c>
      <c r="I19" s="21">
        <v>3.45599798704158</v>
      </c>
      <c r="L19" s="55"/>
      <c r="M19" s="55"/>
    </row>
    <row r="20" spans="1:13">
      <c r="A20" s="18" t="s">
        <v>32</v>
      </c>
      <c r="B20" s="24" t="s">
        <v>55</v>
      </c>
      <c r="C20" s="20">
        <v>662</v>
      </c>
      <c r="D20" s="21">
        <v>1.6736190115029705</v>
      </c>
      <c r="E20" s="21"/>
      <c r="F20" s="18" t="s">
        <v>32</v>
      </c>
      <c r="G20" s="51" t="s">
        <v>34</v>
      </c>
      <c r="H20" s="22">
        <v>2062</v>
      </c>
      <c r="I20" s="21">
        <v>2.5942001635528715</v>
      </c>
      <c r="K20" s="57"/>
      <c r="L20" s="55"/>
      <c r="M20" s="55"/>
    </row>
    <row r="21" spans="1:13">
      <c r="A21" s="27"/>
      <c r="B21" s="27" t="s">
        <v>35</v>
      </c>
      <c r="C21" s="28">
        <v>29475</v>
      </c>
      <c r="D21" s="29">
        <v>74.516496018202503</v>
      </c>
      <c r="E21" s="30"/>
      <c r="F21" s="31"/>
      <c r="G21" s="58" t="s">
        <v>35</v>
      </c>
      <c r="H21" s="33">
        <v>39185</v>
      </c>
      <c r="I21" s="29">
        <v>49.298609800591308</v>
      </c>
    </row>
    <row r="22" spans="1:13">
      <c r="A22" s="34"/>
      <c r="B22" s="35" t="s">
        <v>67</v>
      </c>
      <c r="C22" s="36">
        <v>39555</v>
      </c>
      <c r="D22" s="30">
        <v>100</v>
      </c>
      <c r="E22" s="31"/>
      <c r="F22" s="34"/>
      <c r="G22" s="37" t="s">
        <v>68</v>
      </c>
      <c r="H22" s="38">
        <v>79485</v>
      </c>
      <c r="I22" s="30">
        <v>100</v>
      </c>
    </row>
    <row r="23" spans="1:13">
      <c r="A23" s="31"/>
      <c r="B23" s="27"/>
      <c r="C23" s="69"/>
      <c r="D23" s="30"/>
      <c r="E23" s="31"/>
      <c r="F23" s="31"/>
      <c r="G23" s="70"/>
      <c r="H23" s="71"/>
      <c r="I23" s="30"/>
    </row>
    <row r="24" spans="1:13">
      <c r="A24" s="39"/>
      <c r="B24" s="39"/>
      <c r="C24" s="44"/>
      <c r="D24" s="45"/>
      <c r="E24" s="39"/>
      <c r="F24" s="39"/>
      <c r="G24" s="39"/>
      <c r="H24" s="65"/>
      <c r="I24" s="45"/>
      <c r="J24" s="59"/>
    </row>
    <row r="25" spans="1:13" ht="15.75">
      <c r="A25" s="40" t="s">
        <v>36</v>
      </c>
      <c r="B25" s="40"/>
      <c r="C25" s="40"/>
      <c r="D25" s="40"/>
      <c r="E25" s="40"/>
      <c r="F25" s="40"/>
      <c r="G25" s="40"/>
      <c r="H25" s="40"/>
      <c r="I25" s="47"/>
      <c r="J25" s="59"/>
    </row>
    <row r="26" spans="1:13" ht="15.75">
      <c r="A26" s="40" t="s">
        <v>56</v>
      </c>
      <c r="B26" s="40"/>
      <c r="C26" s="40"/>
      <c r="D26" s="40"/>
      <c r="E26" s="40"/>
      <c r="F26" s="40"/>
      <c r="H26" s="40"/>
      <c r="I26" s="47"/>
      <c r="J26" s="59"/>
    </row>
    <row r="27" spans="1:13" ht="15.75">
      <c r="A27" s="40" t="s">
        <v>57</v>
      </c>
      <c r="B27" s="41"/>
      <c r="C27" s="41"/>
      <c r="D27" s="41"/>
      <c r="E27" s="41"/>
      <c r="F27" s="41"/>
      <c r="G27" s="41"/>
      <c r="H27" s="41"/>
      <c r="I27" s="41"/>
    </row>
    <row r="28" spans="1:13" ht="15.75">
      <c r="A28" s="40" t="s">
        <v>58</v>
      </c>
      <c r="B28" s="41"/>
      <c r="C28" s="41"/>
      <c r="D28" s="41"/>
      <c r="E28" s="41"/>
      <c r="F28" s="41"/>
      <c r="G28" s="41"/>
      <c r="H28" s="41"/>
      <c r="I28" s="41"/>
    </row>
    <row r="29" spans="1:13" ht="15.75">
      <c r="A29" s="40" t="s">
        <v>59</v>
      </c>
      <c r="B29" s="41"/>
      <c r="C29" s="41"/>
      <c r="D29" s="41"/>
      <c r="E29" s="41"/>
      <c r="F29" s="41"/>
      <c r="G29" s="41"/>
      <c r="H29" s="41"/>
      <c r="I29" s="41"/>
    </row>
    <row r="30" spans="1:13" ht="15.75">
      <c r="A30" s="40"/>
      <c r="B30" s="41"/>
      <c r="C30" s="41"/>
      <c r="D30" s="41"/>
      <c r="E30" s="41"/>
      <c r="F30" s="41"/>
      <c r="G30" s="41"/>
      <c r="H30" s="41"/>
      <c r="I30" s="41"/>
    </row>
    <row r="31" spans="1:13">
      <c r="A31" s="63" t="s">
        <v>128</v>
      </c>
      <c r="B31" s="39"/>
      <c r="C31" s="39"/>
      <c r="D31" s="39"/>
      <c r="E31" s="39"/>
      <c r="F31" s="39"/>
      <c r="G31" s="39"/>
      <c r="H31" s="39"/>
      <c r="I31" s="39"/>
    </row>
  </sheetData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M31"/>
  <sheetViews>
    <sheetView workbookViewId="0">
      <selection activeCell="E32" sqref="E32"/>
    </sheetView>
  </sheetViews>
  <sheetFormatPr baseColWidth="10" defaultColWidth="11.42578125" defaultRowHeight="15"/>
  <cols>
    <col min="1" max="1" width="3" style="51" customWidth="1"/>
    <col min="2" max="2" width="41.42578125" style="51" customWidth="1"/>
    <col min="3" max="3" width="10" style="51" customWidth="1"/>
    <col min="4" max="4" width="9.28515625" style="51" customWidth="1"/>
    <col min="5" max="5" width="4.5703125" style="51" customWidth="1"/>
    <col min="6" max="6" width="3.28515625" style="51" customWidth="1"/>
    <col min="7" max="7" width="42.28515625" style="51" customWidth="1"/>
    <col min="8" max="9" width="9.28515625" style="51" customWidth="1"/>
    <col min="10" max="11" width="11.42578125" style="51"/>
    <col min="12" max="12" width="38.140625" style="51" customWidth="1"/>
    <col min="13" max="16384" width="11.42578125" style="51"/>
  </cols>
  <sheetData>
    <row r="2" spans="1:13">
      <c r="B2" s="72"/>
    </row>
    <row r="4" spans="1:13" ht="18">
      <c r="A4" s="49" t="s">
        <v>127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3">
      <c r="A5" s="52"/>
      <c r="B5" s="52"/>
      <c r="C5" s="52"/>
      <c r="D5" s="53"/>
      <c r="L5" s="53"/>
    </row>
    <row r="6" spans="1:13" ht="18">
      <c r="A6" s="64" t="s">
        <v>98</v>
      </c>
      <c r="B6" s="64"/>
      <c r="C6" s="64"/>
      <c r="D6" s="64"/>
      <c r="E6" s="64"/>
      <c r="F6" s="64"/>
      <c r="G6" s="64"/>
      <c r="H6" s="64"/>
      <c r="I6" s="64"/>
      <c r="L6" s="53"/>
    </row>
    <row r="7" spans="1:13" ht="18">
      <c r="A7" s="7"/>
      <c r="B7" s="7"/>
      <c r="C7" s="7"/>
      <c r="D7" s="7"/>
      <c r="E7" s="7"/>
      <c r="F7" s="7"/>
      <c r="G7" s="7"/>
      <c r="H7" s="7"/>
      <c r="I7" s="7"/>
      <c r="L7" s="53"/>
    </row>
    <row r="8" spans="1:13" ht="18">
      <c r="A8" s="8"/>
      <c r="B8" s="8"/>
      <c r="C8" s="8"/>
      <c r="D8" s="8"/>
      <c r="E8" s="9"/>
      <c r="F8" s="9"/>
      <c r="G8" s="9"/>
      <c r="H8" s="8"/>
      <c r="I8" s="8"/>
      <c r="L8" s="53"/>
    </row>
    <row r="9" spans="1:13" ht="18">
      <c r="A9" s="10"/>
      <c r="B9" s="11" t="s">
        <v>2</v>
      </c>
      <c r="C9" s="10"/>
      <c r="D9" s="10"/>
      <c r="E9" s="12"/>
      <c r="F9" s="10"/>
      <c r="G9" s="13" t="s">
        <v>3</v>
      </c>
      <c r="H9" s="10"/>
      <c r="I9" s="10"/>
    </row>
    <row r="10" spans="1:13" ht="54">
      <c r="A10" s="14"/>
      <c r="B10" s="67" t="s">
        <v>4</v>
      </c>
      <c r="C10" s="68" t="s">
        <v>114</v>
      </c>
      <c r="D10" s="16" t="s">
        <v>6</v>
      </c>
      <c r="E10" s="17"/>
      <c r="F10" s="14"/>
      <c r="G10" s="67" t="s">
        <v>4</v>
      </c>
      <c r="H10" s="68" t="s">
        <v>114</v>
      </c>
      <c r="I10" s="16" t="s">
        <v>7</v>
      </c>
    </row>
    <row r="11" spans="1:13">
      <c r="A11" s="18" t="s">
        <v>8</v>
      </c>
      <c r="B11" s="19" t="s">
        <v>148</v>
      </c>
      <c r="C11" s="20">
        <v>9825</v>
      </c>
      <c r="D11" s="21">
        <v>25.170364297791672</v>
      </c>
      <c r="E11" s="21"/>
      <c r="F11" s="18" t="s">
        <v>8</v>
      </c>
      <c r="G11" s="51" t="s">
        <v>51</v>
      </c>
      <c r="H11" s="22">
        <v>7115</v>
      </c>
      <c r="I11" s="21">
        <v>8.8896385421742448</v>
      </c>
      <c r="L11" s="54"/>
      <c r="M11" s="54"/>
    </row>
    <row r="12" spans="1:13">
      <c r="A12" s="18" t="s">
        <v>10</v>
      </c>
      <c r="B12" s="51" t="s">
        <v>64</v>
      </c>
      <c r="C12" s="20">
        <v>5367</v>
      </c>
      <c r="D12" s="21">
        <v>13.749551672900548</v>
      </c>
      <c r="E12" s="21"/>
      <c r="F12" s="18" t="s">
        <v>10</v>
      </c>
      <c r="G12" s="51" t="s">
        <v>43</v>
      </c>
      <c r="H12" s="22">
        <v>5376</v>
      </c>
      <c r="I12" s="21">
        <v>6.7168934367854867</v>
      </c>
      <c r="L12" s="54"/>
      <c r="M12" s="54"/>
    </row>
    <row r="13" spans="1:13">
      <c r="A13" s="18" t="s">
        <v>13</v>
      </c>
      <c r="B13" s="19" t="s">
        <v>14</v>
      </c>
      <c r="C13" s="20">
        <v>4917</v>
      </c>
      <c r="D13" s="21">
        <v>12.596710560024594</v>
      </c>
      <c r="E13" s="21"/>
      <c r="F13" s="18" t="s">
        <v>13</v>
      </c>
      <c r="G13" s="51" t="s">
        <v>20</v>
      </c>
      <c r="H13" s="22">
        <v>4221</v>
      </c>
      <c r="I13" s="21">
        <v>5.2738108624761049</v>
      </c>
      <c r="L13" s="54"/>
      <c r="M13" s="54"/>
    </row>
    <row r="14" spans="1:13">
      <c r="A14" s="18" t="s">
        <v>15</v>
      </c>
      <c r="B14" s="19" t="s">
        <v>16</v>
      </c>
      <c r="C14" s="20">
        <v>2109</v>
      </c>
      <c r="D14" s="21">
        <v>5.4029820156786386</v>
      </c>
      <c r="E14" s="19"/>
      <c r="F14" s="18" t="s">
        <v>15</v>
      </c>
      <c r="G14" s="51" t="s">
        <v>148</v>
      </c>
      <c r="H14" s="22">
        <v>4054</v>
      </c>
      <c r="I14" s="21">
        <v>5.0651573647188179</v>
      </c>
      <c r="L14" s="54"/>
      <c r="M14" s="54"/>
    </row>
    <row r="15" spans="1:13">
      <c r="A15" s="18" t="s">
        <v>18</v>
      </c>
      <c r="B15" s="19" t="s">
        <v>52</v>
      </c>
      <c r="C15" s="20">
        <v>1820</v>
      </c>
      <c r="D15" s="21">
        <v>4.6626018342983047</v>
      </c>
      <c r="E15" s="21"/>
      <c r="F15" s="18" t="s">
        <v>18</v>
      </c>
      <c r="G15" s="51" t="s">
        <v>44</v>
      </c>
      <c r="H15" s="22">
        <v>3983</v>
      </c>
      <c r="I15" s="21">
        <v>4.9764483926184138</v>
      </c>
      <c r="L15" s="55"/>
      <c r="M15" s="55"/>
    </row>
    <row r="16" spans="1:13">
      <c r="A16" s="18" t="s">
        <v>21</v>
      </c>
      <c r="B16" s="24" t="s">
        <v>22</v>
      </c>
      <c r="C16" s="20">
        <v>1604</v>
      </c>
      <c r="D16" s="21">
        <v>4.109238100117846</v>
      </c>
      <c r="E16" s="21"/>
      <c r="F16" s="18" t="s">
        <v>21</v>
      </c>
      <c r="G16" s="51" t="s">
        <v>23</v>
      </c>
      <c r="H16" s="22">
        <v>3309</v>
      </c>
      <c r="I16" s="21">
        <v>4.1343378687357095</v>
      </c>
      <c r="L16" s="55"/>
      <c r="M16" s="55"/>
    </row>
    <row r="17" spans="1:13" ht="15" customHeight="1">
      <c r="A17" s="18" t="s">
        <v>24</v>
      </c>
      <c r="B17" s="19" t="s">
        <v>25</v>
      </c>
      <c r="C17" s="20">
        <v>1182</v>
      </c>
      <c r="D17" s="21">
        <v>3.0281293231541735</v>
      </c>
      <c r="E17" s="21"/>
      <c r="F17" s="18" t="s">
        <v>24</v>
      </c>
      <c r="G17" s="85" t="s">
        <v>149</v>
      </c>
      <c r="H17" s="22">
        <v>2966</v>
      </c>
      <c r="I17" s="21">
        <v>3.7057860739408026</v>
      </c>
      <c r="L17" s="55"/>
      <c r="M17" s="55"/>
    </row>
    <row r="18" spans="1:13" s="56" customFormat="1" ht="16.5" customHeight="1">
      <c r="A18" s="23" t="s">
        <v>27</v>
      </c>
      <c r="B18" s="19" t="s">
        <v>53</v>
      </c>
      <c r="C18" s="20">
        <v>938</v>
      </c>
      <c r="D18" s="21">
        <v>2.4030332530614333</v>
      </c>
      <c r="E18" s="25"/>
      <c r="F18" s="23" t="s">
        <v>27</v>
      </c>
      <c r="G18" s="56" t="s">
        <v>45</v>
      </c>
      <c r="H18" s="22">
        <v>2834</v>
      </c>
      <c r="I18" s="21">
        <v>3.5408623511625872</v>
      </c>
      <c r="J18" s="51"/>
      <c r="L18" s="55"/>
      <c r="M18" s="55"/>
    </row>
    <row r="19" spans="1:13">
      <c r="A19" s="18" t="s">
        <v>29</v>
      </c>
      <c r="B19" s="19" t="s">
        <v>65</v>
      </c>
      <c r="C19" s="20">
        <v>755</v>
      </c>
      <c r="D19" s="21">
        <v>1.934211200491879</v>
      </c>
      <c r="E19" s="21"/>
      <c r="F19" s="18" t="s">
        <v>29</v>
      </c>
      <c r="G19" s="56" t="s">
        <v>26</v>
      </c>
      <c r="H19" s="22">
        <v>2822</v>
      </c>
      <c r="I19" s="21">
        <v>3.5258692854554767</v>
      </c>
      <c r="L19" s="55"/>
      <c r="M19" s="55"/>
    </row>
    <row r="20" spans="1:13">
      <c r="A20" s="18" t="s">
        <v>32</v>
      </c>
      <c r="B20" s="24" t="s">
        <v>66</v>
      </c>
      <c r="C20" s="20">
        <v>619</v>
      </c>
      <c r="D20" s="21">
        <v>1.5857969974893682</v>
      </c>
      <c r="E20" s="21"/>
      <c r="F20" s="18" t="s">
        <v>32</v>
      </c>
      <c r="G20" s="51" t="s">
        <v>34</v>
      </c>
      <c r="H20" s="22">
        <v>2119</v>
      </c>
      <c r="I20" s="21">
        <v>2.6475255194472558</v>
      </c>
      <c r="K20" s="57"/>
      <c r="L20" s="55"/>
      <c r="M20" s="55"/>
    </row>
    <row r="21" spans="1:13">
      <c r="A21" s="27"/>
      <c r="B21" s="27" t="s">
        <v>35</v>
      </c>
      <c r="C21" s="28">
        <v>29136</v>
      </c>
      <c r="D21" s="29">
        <v>74.642619255008455</v>
      </c>
      <c r="E21" s="30"/>
      <c r="F21" s="31"/>
      <c r="G21" s="58" t="s">
        <v>35</v>
      </c>
      <c r="H21" s="33">
        <v>38799</v>
      </c>
      <c r="I21" s="29">
        <v>48.5</v>
      </c>
    </row>
    <row r="22" spans="1:13">
      <c r="A22" s="34"/>
      <c r="B22" s="35" t="s">
        <v>67</v>
      </c>
      <c r="C22" s="36">
        <v>39034</v>
      </c>
      <c r="D22" s="30">
        <v>100</v>
      </c>
      <c r="E22" s="31"/>
      <c r="F22" s="34"/>
      <c r="G22" s="37" t="s">
        <v>68</v>
      </c>
      <c r="H22" s="38">
        <v>80037</v>
      </c>
      <c r="I22" s="30">
        <v>100</v>
      </c>
    </row>
    <row r="23" spans="1:13">
      <c r="A23" s="31"/>
      <c r="B23" s="27"/>
      <c r="C23" s="69"/>
      <c r="D23" s="30"/>
      <c r="E23" s="31"/>
      <c r="F23" s="31"/>
      <c r="G23" s="70"/>
      <c r="H23" s="71"/>
      <c r="I23" s="30"/>
    </row>
    <row r="24" spans="1:13">
      <c r="A24" s="39"/>
      <c r="B24" s="39"/>
      <c r="C24" s="44"/>
      <c r="D24" s="45"/>
      <c r="E24" s="39"/>
      <c r="F24" s="39"/>
      <c r="G24" s="39"/>
      <c r="H24" s="65"/>
      <c r="I24" s="45"/>
      <c r="J24" s="59"/>
    </row>
    <row r="25" spans="1:13" ht="15.75">
      <c r="A25" s="40" t="s">
        <v>36</v>
      </c>
      <c r="B25" s="40"/>
      <c r="C25" s="40"/>
      <c r="D25" s="40"/>
      <c r="E25" s="40"/>
      <c r="F25" s="40"/>
      <c r="G25" s="40"/>
      <c r="H25" s="40"/>
      <c r="I25" s="47"/>
      <c r="J25" s="59"/>
    </row>
    <row r="26" spans="1:13" ht="15.75">
      <c r="A26" s="40" t="s">
        <v>56</v>
      </c>
      <c r="B26" s="40"/>
      <c r="C26" s="40"/>
      <c r="D26" s="40"/>
      <c r="E26" s="40"/>
      <c r="F26" s="40"/>
      <c r="H26" s="40"/>
      <c r="I26" s="47"/>
      <c r="J26" s="59"/>
    </row>
    <row r="27" spans="1:13" ht="15.75">
      <c r="A27" s="40" t="s">
        <v>57</v>
      </c>
      <c r="B27" s="41"/>
      <c r="C27" s="41"/>
      <c r="D27" s="41"/>
      <c r="E27" s="41"/>
      <c r="F27" s="41"/>
      <c r="G27" s="41"/>
      <c r="H27" s="41"/>
      <c r="I27" s="41"/>
    </row>
    <row r="28" spans="1:13" ht="15.75">
      <c r="A28" s="40" t="s">
        <v>58</v>
      </c>
      <c r="B28" s="41"/>
      <c r="C28" s="41"/>
      <c r="D28" s="41"/>
      <c r="E28" s="41"/>
      <c r="F28" s="41"/>
      <c r="G28" s="41"/>
      <c r="H28" s="41"/>
      <c r="I28" s="41"/>
    </row>
    <row r="29" spans="1:13" ht="15.75">
      <c r="A29" s="40" t="s">
        <v>59</v>
      </c>
      <c r="B29" s="41"/>
      <c r="C29" s="41"/>
      <c r="D29" s="41"/>
      <c r="E29" s="41"/>
      <c r="F29" s="41"/>
      <c r="G29" s="41"/>
      <c r="H29" s="41"/>
      <c r="I29" s="41"/>
    </row>
    <row r="30" spans="1:13" ht="15.75">
      <c r="A30" s="40"/>
      <c r="B30" s="41"/>
      <c r="C30" s="41"/>
      <c r="D30" s="41"/>
      <c r="E30" s="41"/>
      <c r="F30" s="41"/>
      <c r="G30" s="41"/>
      <c r="H30" s="41"/>
      <c r="I30" s="41"/>
    </row>
    <row r="31" spans="1:13">
      <c r="A31" s="63" t="s">
        <v>126</v>
      </c>
      <c r="B31" s="39"/>
      <c r="C31" s="39"/>
      <c r="D31" s="39"/>
      <c r="E31" s="39"/>
      <c r="F31" s="39"/>
      <c r="G31" s="39"/>
      <c r="H31" s="39"/>
      <c r="I31" s="39"/>
    </row>
  </sheetData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4:L31"/>
  <sheetViews>
    <sheetView workbookViewId="0">
      <selection activeCell="E32" sqref="E32"/>
    </sheetView>
  </sheetViews>
  <sheetFormatPr baseColWidth="10" defaultColWidth="11.42578125" defaultRowHeight="15"/>
  <cols>
    <col min="1" max="1" width="3" style="3" customWidth="1"/>
    <col min="2" max="2" width="41.42578125" style="3" customWidth="1"/>
    <col min="3" max="3" width="10" style="3" customWidth="1"/>
    <col min="4" max="4" width="9.28515625" style="3" customWidth="1"/>
    <col min="5" max="5" width="4.5703125" style="3" customWidth="1"/>
    <col min="6" max="6" width="3.28515625" style="3" customWidth="1"/>
    <col min="7" max="7" width="42.28515625" style="3" customWidth="1"/>
    <col min="8" max="9" width="9.28515625" style="3" customWidth="1"/>
    <col min="10" max="16384" width="11.42578125" style="3"/>
  </cols>
  <sheetData>
    <row r="4" spans="1:12" ht="18">
      <c r="A4" s="1" t="s">
        <v>40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>
      <c r="A5" s="4"/>
      <c r="B5" s="4"/>
      <c r="C5" s="4"/>
      <c r="D5" s="5"/>
      <c r="L5" s="5"/>
    </row>
    <row r="6" spans="1:12" ht="18">
      <c r="A6" s="6" t="s">
        <v>41</v>
      </c>
      <c r="B6" s="6"/>
      <c r="C6" s="6"/>
      <c r="D6" s="6"/>
      <c r="E6" s="6"/>
      <c r="F6" s="6"/>
      <c r="G6" s="6"/>
      <c r="H6" s="6"/>
      <c r="I6" s="6"/>
      <c r="L6" s="5"/>
    </row>
    <row r="7" spans="1:12" ht="18">
      <c r="A7" s="7"/>
      <c r="B7" s="7"/>
      <c r="C7" s="7"/>
      <c r="D7" s="7"/>
      <c r="E7" s="7"/>
      <c r="F7" s="7"/>
      <c r="G7" s="7"/>
      <c r="H7" s="7"/>
      <c r="I7" s="7"/>
      <c r="L7" s="5"/>
    </row>
    <row r="8" spans="1:12" ht="18">
      <c r="A8" s="8"/>
      <c r="B8" s="8"/>
      <c r="C8" s="8"/>
      <c r="D8" s="8"/>
      <c r="E8" s="9"/>
      <c r="F8" s="9"/>
      <c r="G8" s="9"/>
      <c r="H8" s="8"/>
      <c r="I8" s="8"/>
      <c r="L8" s="5"/>
    </row>
    <row r="9" spans="1:12" ht="18">
      <c r="A9" s="10"/>
      <c r="B9" s="11" t="s">
        <v>2</v>
      </c>
      <c r="C9" s="10"/>
      <c r="D9" s="10"/>
      <c r="E9" s="12"/>
      <c r="F9" s="10"/>
      <c r="G9" s="13" t="s">
        <v>3</v>
      </c>
      <c r="H9" s="10"/>
      <c r="I9" s="10"/>
    </row>
    <row r="10" spans="1:12" ht="54">
      <c r="A10" s="14"/>
      <c r="B10" s="14" t="s">
        <v>4</v>
      </c>
      <c r="C10" s="15" t="s">
        <v>5</v>
      </c>
      <c r="D10" s="16" t="s">
        <v>6</v>
      </c>
      <c r="E10" s="17"/>
      <c r="F10" s="14"/>
      <c r="G10" s="14" t="s">
        <v>4</v>
      </c>
      <c r="H10" s="15" t="s">
        <v>5</v>
      </c>
      <c r="I10" s="16" t="s">
        <v>7</v>
      </c>
    </row>
    <row r="11" spans="1:12">
      <c r="A11" s="18" t="s">
        <v>8</v>
      </c>
      <c r="B11" s="19" t="s">
        <v>148</v>
      </c>
      <c r="C11" s="20">
        <v>10016</v>
      </c>
      <c r="D11" s="21">
        <f t="shared" ref="D11:D22" si="0">C11/$C$22*100</f>
        <v>24.879527050524118</v>
      </c>
      <c r="E11" s="21"/>
      <c r="F11" s="18" t="s">
        <v>8</v>
      </c>
      <c r="G11" s="3" t="s">
        <v>9</v>
      </c>
      <c r="H11" s="22">
        <v>7094</v>
      </c>
      <c r="I11" s="21">
        <f t="shared" ref="I11:I22" si="1">H11/$H$22*100</f>
        <v>8.6385776911836345</v>
      </c>
    </row>
    <row r="12" spans="1:12">
      <c r="A12" s="18" t="s">
        <v>10</v>
      </c>
      <c r="B12" s="19" t="s">
        <v>42</v>
      </c>
      <c r="C12" s="20">
        <v>5491</v>
      </c>
      <c r="D12" s="21">
        <f t="shared" si="0"/>
        <v>13.639525063341448</v>
      </c>
      <c r="E12" s="21"/>
      <c r="F12" s="18" t="s">
        <v>10</v>
      </c>
      <c r="G12" s="3" t="s">
        <v>43</v>
      </c>
      <c r="H12" s="22">
        <v>5317</v>
      </c>
      <c r="I12" s="21">
        <f t="shared" si="1"/>
        <v>6.4746712128592305</v>
      </c>
    </row>
    <row r="13" spans="1:12">
      <c r="A13" s="18" t="s">
        <v>13</v>
      </c>
      <c r="B13" s="19" t="s">
        <v>14</v>
      </c>
      <c r="C13" s="20">
        <v>4937</v>
      </c>
      <c r="D13" s="21">
        <f t="shared" si="0"/>
        <v>12.263401063142728</v>
      </c>
      <c r="E13" s="21"/>
      <c r="F13" s="18" t="s">
        <v>13</v>
      </c>
      <c r="G13" s="3" t="s">
        <v>148</v>
      </c>
      <c r="H13" s="22">
        <v>4251</v>
      </c>
      <c r="I13" s="21">
        <f t="shared" si="1"/>
        <v>5.1765708718947883</v>
      </c>
    </row>
    <row r="14" spans="1:12">
      <c r="A14" s="18" t="s">
        <v>15</v>
      </c>
      <c r="B14" s="19" t="s">
        <v>16</v>
      </c>
      <c r="C14" s="20">
        <v>2207</v>
      </c>
      <c r="D14" s="21">
        <f t="shared" si="0"/>
        <v>5.4821401957374931</v>
      </c>
      <c r="E14" s="19"/>
      <c r="F14" s="18" t="s">
        <v>15</v>
      </c>
      <c r="G14" s="3" t="s">
        <v>44</v>
      </c>
      <c r="H14" s="22">
        <v>4080</v>
      </c>
      <c r="I14" s="21">
        <f t="shared" si="1"/>
        <v>4.9683390160740384</v>
      </c>
    </row>
    <row r="15" spans="1:12">
      <c r="A15" s="18" t="s">
        <v>18</v>
      </c>
      <c r="B15" s="19" t="s">
        <v>19</v>
      </c>
      <c r="C15" s="20">
        <v>1871</v>
      </c>
      <c r="D15" s="21">
        <f t="shared" si="0"/>
        <v>4.6475234735953102</v>
      </c>
      <c r="E15" s="21"/>
      <c r="F15" s="18" t="s">
        <v>18</v>
      </c>
      <c r="G15" s="3" t="s">
        <v>20</v>
      </c>
      <c r="H15" s="22">
        <v>4054</v>
      </c>
      <c r="I15" s="21">
        <f t="shared" si="1"/>
        <v>4.9366780321480759</v>
      </c>
    </row>
    <row r="16" spans="1:12">
      <c r="A16" s="18" t="s">
        <v>21</v>
      </c>
      <c r="B16" s="19" t="s">
        <v>22</v>
      </c>
      <c r="C16" s="20">
        <v>1648</v>
      </c>
      <c r="D16" s="21">
        <f t="shared" si="0"/>
        <v>4.093596303840231</v>
      </c>
      <c r="E16" s="21"/>
      <c r="F16" s="18" t="s">
        <v>21</v>
      </c>
      <c r="G16" s="3" t="s">
        <v>23</v>
      </c>
      <c r="H16" s="22">
        <v>3680</v>
      </c>
      <c r="I16" s="21">
        <f t="shared" si="1"/>
        <v>4.4812469556746226</v>
      </c>
    </row>
    <row r="17" spans="1:9">
      <c r="A17" s="18" t="s">
        <v>24</v>
      </c>
      <c r="B17" s="19" t="s">
        <v>25</v>
      </c>
      <c r="C17" s="20">
        <v>1180</v>
      </c>
      <c r="D17" s="21">
        <f t="shared" si="0"/>
        <v>2.9310944408564756</v>
      </c>
      <c r="E17" s="21"/>
      <c r="F17" s="18" t="s">
        <v>24</v>
      </c>
      <c r="G17" s="3" t="s">
        <v>26</v>
      </c>
      <c r="H17" s="22">
        <v>2990</v>
      </c>
      <c r="I17" s="21">
        <f t="shared" si="1"/>
        <v>3.6410131514856308</v>
      </c>
    </row>
    <row r="18" spans="1:9" s="26" customFormat="1" ht="15" customHeight="1">
      <c r="A18" s="23" t="s">
        <v>27</v>
      </c>
      <c r="B18" s="24" t="s">
        <v>30</v>
      </c>
      <c r="C18" s="20">
        <v>915</v>
      </c>
      <c r="D18" s="21">
        <f t="shared" si="0"/>
        <v>2.2728401808336232</v>
      </c>
      <c r="E18" s="25"/>
      <c r="F18" s="23" t="s">
        <v>27</v>
      </c>
      <c r="G18" s="85" t="s">
        <v>149</v>
      </c>
      <c r="H18" s="22">
        <v>2892</v>
      </c>
      <c r="I18" s="21">
        <f t="shared" si="1"/>
        <v>3.521675596687774</v>
      </c>
    </row>
    <row r="19" spans="1:9">
      <c r="A19" s="18" t="s">
        <v>29</v>
      </c>
      <c r="B19" s="19" t="s">
        <v>28</v>
      </c>
      <c r="C19" s="20">
        <v>862</v>
      </c>
      <c r="D19" s="21">
        <f t="shared" si="0"/>
        <v>2.1411893288290527</v>
      </c>
      <c r="E19" s="21"/>
      <c r="F19" s="18" t="s">
        <v>29</v>
      </c>
      <c r="G19" s="3" t="s">
        <v>45</v>
      </c>
      <c r="H19" s="22">
        <v>2847</v>
      </c>
      <c r="I19" s="21">
        <f t="shared" si="1"/>
        <v>3.4668777398928396</v>
      </c>
    </row>
    <row r="20" spans="1:9">
      <c r="A20" s="18" t="s">
        <v>32</v>
      </c>
      <c r="B20" s="24" t="s">
        <v>33</v>
      </c>
      <c r="C20" s="20">
        <v>755</v>
      </c>
      <c r="D20" s="21">
        <f t="shared" si="0"/>
        <v>1.8754036464802029</v>
      </c>
      <c r="E20" s="21"/>
      <c r="F20" s="18" t="s">
        <v>32</v>
      </c>
      <c r="G20" s="3" t="s">
        <v>34</v>
      </c>
      <c r="H20" s="22">
        <v>2208</v>
      </c>
      <c r="I20" s="21">
        <f t="shared" si="1"/>
        <v>2.6887481734047736</v>
      </c>
    </row>
    <row r="21" spans="1:9">
      <c r="A21" s="27"/>
      <c r="B21" s="27" t="s">
        <v>35</v>
      </c>
      <c r="C21" s="28">
        <f>SUM(C11:C20)</f>
        <v>29882</v>
      </c>
      <c r="D21" s="29">
        <f t="shared" si="0"/>
        <v>74.226240747180682</v>
      </c>
      <c r="E21" s="30"/>
      <c r="F21" s="31"/>
      <c r="G21" s="32" t="s">
        <v>35</v>
      </c>
      <c r="H21" s="33">
        <f>SUM(H11:H20)</f>
        <v>39413</v>
      </c>
      <c r="I21" s="29">
        <f t="shared" si="1"/>
        <v>47.994398441305407</v>
      </c>
    </row>
    <row r="22" spans="1:9">
      <c r="A22" s="34"/>
      <c r="B22" s="35" t="s">
        <v>67</v>
      </c>
      <c r="C22" s="36">
        <v>40258</v>
      </c>
      <c r="D22" s="30">
        <f t="shared" si="0"/>
        <v>100</v>
      </c>
      <c r="E22" s="31"/>
      <c r="F22" s="34"/>
      <c r="G22" s="37" t="s">
        <v>68</v>
      </c>
      <c r="H22" s="38">
        <v>82120</v>
      </c>
      <c r="I22" s="30">
        <f t="shared" si="1"/>
        <v>100</v>
      </c>
    </row>
    <row r="23" spans="1:9">
      <c r="A23" s="39"/>
      <c r="B23" s="39"/>
      <c r="C23" s="39"/>
      <c r="D23" s="39"/>
      <c r="E23" s="39"/>
      <c r="F23" s="39"/>
      <c r="G23" s="39"/>
      <c r="H23" s="39"/>
      <c r="I23" s="39"/>
    </row>
    <row r="24" spans="1:9">
      <c r="A24" s="39"/>
      <c r="B24" s="39"/>
      <c r="C24" s="39"/>
      <c r="D24" s="39"/>
      <c r="E24" s="39"/>
      <c r="F24" s="39"/>
      <c r="G24" s="39"/>
      <c r="H24" s="39"/>
      <c r="I24" s="39"/>
    </row>
    <row r="25" spans="1:9" ht="15.75">
      <c r="A25" s="40" t="s">
        <v>36</v>
      </c>
      <c r="B25" s="40"/>
      <c r="C25" s="40"/>
      <c r="D25" s="40"/>
      <c r="E25" s="40"/>
      <c r="F25" s="40"/>
      <c r="G25" s="40"/>
      <c r="H25" s="40"/>
      <c r="I25" s="40"/>
    </row>
    <row r="26" spans="1:9" ht="15.75">
      <c r="A26" s="40" t="s">
        <v>46</v>
      </c>
      <c r="B26" s="41"/>
      <c r="C26" s="41"/>
      <c r="D26" s="41"/>
      <c r="E26" s="41"/>
      <c r="F26" s="41"/>
      <c r="G26" s="41"/>
      <c r="H26" s="41"/>
      <c r="I26" s="41"/>
    </row>
    <row r="27" spans="1:9" ht="15.75">
      <c r="A27" s="40" t="s">
        <v>47</v>
      </c>
      <c r="B27" s="40"/>
      <c r="C27" s="40"/>
      <c r="D27" s="40"/>
      <c r="E27" s="40"/>
      <c r="F27" s="40"/>
      <c r="G27" s="40"/>
      <c r="H27" s="40"/>
      <c r="I27" s="40"/>
    </row>
    <row r="28" spans="1:9" ht="15.75">
      <c r="A28" s="40" t="s">
        <v>48</v>
      </c>
      <c r="B28" s="40"/>
      <c r="C28" s="40"/>
      <c r="D28" s="40"/>
      <c r="E28" s="40"/>
      <c r="F28" s="40"/>
      <c r="G28" s="40"/>
      <c r="H28" s="40"/>
      <c r="I28" s="40"/>
    </row>
    <row r="29" spans="1:9" ht="15.75">
      <c r="A29" s="40" t="s">
        <v>49</v>
      </c>
      <c r="B29" s="40"/>
      <c r="C29" s="40"/>
      <c r="D29" s="40"/>
      <c r="E29" s="40"/>
      <c r="F29" s="40"/>
      <c r="G29" s="40"/>
      <c r="H29" s="40"/>
      <c r="I29" s="40"/>
    </row>
    <row r="30" spans="1:9" ht="15.75">
      <c r="A30" s="40"/>
      <c r="B30" s="40"/>
      <c r="C30" s="40"/>
      <c r="D30" s="40"/>
      <c r="E30" s="40"/>
      <c r="F30" s="40"/>
      <c r="G30" s="40"/>
      <c r="H30" s="40"/>
      <c r="I30" s="40"/>
    </row>
    <row r="31" spans="1:9">
      <c r="A31" s="42" t="s">
        <v>50</v>
      </c>
      <c r="B31" s="39"/>
      <c r="C31" s="39"/>
      <c r="D31" s="39"/>
      <c r="E31" s="39"/>
      <c r="F31" s="39"/>
      <c r="G31" s="39"/>
      <c r="H31" s="39"/>
      <c r="I31" s="39"/>
    </row>
  </sheetData>
  <phoneticPr fontId="10" type="noConversion"/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4:L31"/>
  <sheetViews>
    <sheetView workbookViewId="0">
      <selection activeCell="E32" sqref="E32"/>
    </sheetView>
  </sheetViews>
  <sheetFormatPr baseColWidth="10" defaultColWidth="11.42578125" defaultRowHeight="15"/>
  <cols>
    <col min="1" max="1" width="3" style="3" customWidth="1"/>
    <col min="2" max="2" width="41.42578125" style="3" customWidth="1"/>
    <col min="3" max="3" width="10" style="3" customWidth="1"/>
    <col min="4" max="4" width="9.28515625" style="3" customWidth="1"/>
    <col min="5" max="5" width="4.5703125" style="3" customWidth="1"/>
    <col min="6" max="6" width="3.28515625" style="3" customWidth="1"/>
    <col min="7" max="7" width="42.5703125" style="3" customWidth="1"/>
    <col min="8" max="9" width="9.28515625" style="3" customWidth="1"/>
    <col min="10" max="16384" width="11.42578125" style="3"/>
  </cols>
  <sheetData>
    <row r="4" spans="1:12" ht="18">
      <c r="A4" s="1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>
      <c r="A5" s="4"/>
      <c r="B5" s="4"/>
      <c r="C5" s="4"/>
      <c r="D5" s="5"/>
      <c r="L5" s="5"/>
    </row>
    <row r="6" spans="1:12" ht="18">
      <c r="A6" s="6" t="s">
        <v>1</v>
      </c>
      <c r="B6" s="6"/>
      <c r="C6" s="6"/>
      <c r="D6" s="6"/>
      <c r="E6" s="6"/>
      <c r="F6" s="6"/>
      <c r="G6" s="6"/>
      <c r="H6" s="6"/>
      <c r="I6" s="6"/>
      <c r="L6" s="5"/>
    </row>
    <row r="7" spans="1:12" ht="18">
      <c r="A7" s="7"/>
      <c r="B7" s="7"/>
      <c r="C7" s="7"/>
      <c r="D7" s="7"/>
      <c r="E7" s="7"/>
      <c r="F7" s="7"/>
      <c r="G7" s="7"/>
      <c r="H7" s="7"/>
      <c r="I7" s="7"/>
      <c r="L7" s="5"/>
    </row>
    <row r="8" spans="1:12" ht="18">
      <c r="A8" s="8"/>
      <c r="B8" s="8"/>
      <c r="C8" s="8"/>
      <c r="D8" s="8"/>
      <c r="E8" s="9"/>
      <c r="F8" s="9"/>
      <c r="G8" s="9"/>
      <c r="H8" s="8"/>
      <c r="I8" s="8"/>
      <c r="L8" s="5"/>
    </row>
    <row r="9" spans="1:12" ht="18">
      <c r="A9" s="10"/>
      <c r="B9" s="11" t="s">
        <v>2</v>
      </c>
      <c r="C9" s="10"/>
      <c r="D9" s="10"/>
      <c r="E9" s="12"/>
      <c r="F9" s="10"/>
      <c r="G9" s="13" t="s">
        <v>3</v>
      </c>
      <c r="H9" s="10"/>
      <c r="I9" s="10"/>
    </row>
    <row r="10" spans="1:12" ht="54">
      <c r="A10" s="14"/>
      <c r="B10" s="14" t="s">
        <v>4</v>
      </c>
      <c r="C10" s="15" t="s">
        <v>5</v>
      </c>
      <c r="D10" s="16" t="s">
        <v>6</v>
      </c>
      <c r="E10" s="17"/>
      <c r="F10" s="14"/>
      <c r="G10" s="14" t="s">
        <v>4</v>
      </c>
      <c r="H10" s="15" t="s">
        <v>5</v>
      </c>
      <c r="I10" s="16" t="s">
        <v>7</v>
      </c>
    </row>
    <row r="11" spans="1:12">
      <c r="A11" s="18" t="s">
        <v>8</v>
      </c>
      <c r="B11" s="19" t="s">
        <v>148</v>
      </c>
      <c r="C11" s="20">
        <v>10305</v>
      </c>
      <c r="D11" s="21">
        <f t="shared" ref="D11:D22" si="0">C11/$C$22*100</f>
        <v>24.475690568368051</v>
      </c>
      <c r="E11" s="21"/>
      <c r="F11" s="18" t="s">
        <v>8</v>
      </c>
      <c r="G11" s="3" t="s">
        <v>9</v>
      </c>
      <c r="H11" s="22">
        <v>6996</v>
      </c>
      <c r="I11" s="21">
        <f t="shared" ref="I11:I22" si="1">H11/$H$22*100</f>
        <v>8.342674521214434</v>
      </c>
    </row>
    <row r="12" spans="1:12">
      <c r="A12" s="18" t="s">
        <v>10</v>
      </c>
      <c r="B12" s="19" t="s">
        <v>11</v>
      </c>
      <c r="C12" s="20">
        <v>5476</v>
      </c>
      <c r="D12" s="21">
        <f t="shared" si="0"/>
        <v>13.006199083200723</v>
      </c>
      <c r="E12" s="21"/>
      <c r="F12" s="18" t="s">
        <v>10</v>
      </c>
      <c r="G12" s="3" t="s">
        <v>12</v>
      </c>
      <c r="H12" s="22">
        <v>4987</v>
      </c>
      <c r="I12" s="21">
        <f t="shared" si="1"/>
        <v>5.9469579527296146</v>
      </c>
    </row>
    <row r="13" spans="1:12">
      <c r="A13" s="18" t="s">
        <v>13</v>
      </c>
      <c r="B13" s="19" t="s">
        <v>14</v>
      </c>
      <c r="C13" s="20">
        <v>5262</v>
      </c>
      <c r="D13" s="21">
        <f t="shared" si="0"/>
        <v>12.497921763294777</v>
      </c>
      <c r="E13" s="21"/>
      <c r="F13" s="18" t="s">
        <v>13</v>
      </c>
      <c r="G13" s="3" t="s">
        <v>148</v>
      </c>
      <c r="H13" s="22">
        <v>4385</v>
      </c>
      <c r="I13" s="21">
        <f t="shared" si="1"/>
        <v>5.2290777266331174</v>
      </c>
    </row>
    <row r="14" spans="1:12">
      <c r="A14" s="18" t="s">
        <v>15</v>
      </c>
      <c r="B14" s="19" t="s">
        <v>16</v>
      </c>
      <c r="C14" s="20">
        <v>2216</v>
      </c>
      <c r="D14" s="21">
        <f t="shared" si="0"/>
        <v>5.2632829014559537</v>
      </c>
      <c r="E14" s="19"/>
      <c r="F14" s="18" t="s">
        <v>15</v>
      </c>
      <c r="G14" s="3" t="s">
        <v>17</v>
      </c>
      <c r="H14" s="22">
        <v>4100</v>
      </c>
      <c r="I14" s="21">
        <f t="shared" si="1"/>
        <v>4.8892174867037133</v>
      </c>
    </row>
    <row r="15" spans="1:12">
      <c r="A15" s="18" t="s">
        <v>18</v>
      </c>
      <c r="B15" s="19" t="s">
        <v>19</v>
      </c>
      <c r="C15" s="20">
        <v>1853</v>
      </c>
      <c r="D15" s="21">
        <f t="shared" si="0"/>
        <v>4.4011115597463366</v>
      </c>
      <c r="E15" s="21"/>
      <c r="F15" s="18" t="s">
        <v>18</v>
      </c>
      <c r="G15" s="3" t="s">
        <v>20</v>
      </c>
      <c r="H15" s="22">
        <v>3937</v>
      </c>
      <c r="I15" s="21">
        <f t="shared" si="1"/>
        <v>4.6948412793054928</v>
      </c>
    </row>
    <row r="16" spans="1:12">
      <c r="A16" s="18" t="s">
        <v>21</v>
      </c>
      <c r="B16" s="19" t="s">
        <v>22</v>
      </c>
      <c r="C16" s="20">
        <v>1779</v>
      </c>
      <c r="D16" s="21">
        <f t="shared" si="0"/>
        <v>4.225352112676056</v>
      </c>
      <c r="E16" s="21"/>
      <c r="F16" s="18" t="s">
        <v>21</v>
      </c>
      <c r="G16" s="3" t="s">
        <v>23</v>
      </c>
      <c r="H16" s="22">
        <v>3899</v>
      </c>
      <c r="I16" s="21">
        <f t="shared" si="1"/>
        <v>4.6495265806482386</v>
      </c>
    </row>
    <row r="17" spans="1:9">
      <c r="A17" s="18" t="s">
        <v>24</v>
      </c>
      <c r="B17" s="19" t="s">
        <v>25</v>
      </c>
      <c r="C17" s="20">
        <v>1252</v>
      </c>
      <c r="D17" s="21">
        <f t="shared" si="0"/>
        <v>2.9736598342160891</v>
      </c>
      <c r="E17" s="21"/>
      <c r="F17" s="18" t="s">
        <v>24</v>
      </c>
      <c r="G17" s="3" t="s">
        <v>26</v>
      </c>
      <c r="H17" s="22">
        <v>3197</v>
      </c>
      <c r="I17" s="21">
        <f t="shared" si="1"/>
        <v>3.8123971475589684</v>
      </c>
    </row>
    <row r="18" spans="1:9" s="26" customFormat="1" ht="15" customHeight="1">
      <c r="A18" s="23" t="s">
        <v>27</v>
      </c>
      <c r="B18" s="24" t="s">
        <v>28</v>
      </c>
      <c r="C18" s="20">
        <v>920</v>
      </c>
      <c r="D18" s="21">
        <f t="shared" si="0"/>
        <v>2.1851174500629411</v>
      </c>
      <c r="E18" s="25"/>
      <c r="F18" s="23" t="s">
        <v>27</v>
      </c>
      <c r="G18" s="85" t="s">
        <v>149</v>
      </c>
      <c r="H18" s="22">
        <v>2927</v>
      </c>
      <c r="I18" s="21">
        <f t="shared" si="1"/>
        <v>3.4904242886784802</v>
      </c>
    </row>
    <row r="19" spans="1:9">
      <c r="A19" s="18" t="s">
        <v>29</v>
      </c>
      <c r="B19" s="19" t="s">
        <v>30</v>
      </c>
      <c r="C19" s="20">
        <v>909</v>
      </c>
      <c r="D19" s="21">
        <f t="shared" si="0"/>
        <v>2.15899104576871</v>
      </c>
      <c r="E19" s="21"/>
      <c r="F19" s="18" t="s">
        <v>29</v>
      </c>
      <c r="G19" s="3" t="s">
        <v>31</v>
      </c>
      <c r="H19" s="22">
        <v>2791</v>
      </c>
      <c r="I19" s="21">
        <f t="shared" si="1"/>
        <v>3.3282453671683081</v>
      </c>
    </row>
    <row r="20" spans="1:9">
      <c r="A20" s="18" t="s">
        <v>32</v>
      </c>
      <c r="B20" s="24" t="s">
        <v>33</v>
      </c>
      <c r="C20" s="20">
        <v>801</v>
      </c>
      <c r="D20" s="21">
        <f t="shared" si="0"/>
        <v>1.9024772581526257</v>
      </c>
      <c r="E20" s="21"/>
      <c r="F20" s="18" t="s">
        <v>32</v>
      </c>
      <c r="G20" s="3" t="s">
        <v>34</v>
      </c>
      <c r="H20" s="22">
        <v>2147</v>
      </c>
      <c r="I20" s="21">
        <f t="shared" si="1"/>
        <v>2.5602804741348471</v>
      </c>
    </row>
    <row r="21" spans="1:9">
      <c r="A21" s="27"/>
      <c r="B21" s="27" t="s">
        <v>35</v>
      </c>
      <c r="C21" s="28">
        <f>SUM(C11:C20)</f>
        <v>30773</v>
      </c>
      <c r="D21" s="29">
        <f t="shared" si="0"/>
        <v>73.089803576942259</v>
      </c>
      <c r="E21" s="30"/>
      <c r="F21" s="31"/>
      <c r="G21" s="32" t="s">
        <v>35</v>
      </c>
      <c r="H21" s="33">
        <f>SUM(H11:H20)</f>
        <v>39366</v>
      </c>
      <c r="I21" s="29">
        <f t="shared" si="1"/>
        <v>46.943642824775218</v>
      </c>
    </row>
    <row r="22" spans="1:9">
      <c r="A22" s="34"/>
      <c r="B22" s="35" t="s">
        <v>67</v>
      </c>
      <c r="C22" s="36">
        <v>42103</v>
      </c>
      <c r="D22" s="30">
        <f t="shared" si="0"/>
        <v>100</v>
      </c>
      <c r="E22" s="31"/>
      <c r="F22" s="34"/>
      <c r="G22" s="37" t="s">
        <v>68</v>
      </c>
      <c r="H22" s="38">
        <v>83858</v>
      </c>
      <c r="I22" s="30">
        <f t="shared" si="1"/>
        <v>100</v>
      </c>
    </row>
    <row r="23" spans="1:9">
      <c r="A23" s="39"/>
      <c r="B23" s="39"/>
      <c r="C23" s="39"/>
      <c r="D23" s="39"/>
      <c r="E23" s="39"/>
      <c r="F23" s="39"/>
      <c r="G23" s="39"/>
      <c r="H23" s="39"/>
      <c r="I23" s="39"/>
    </row>
    <row r="24" spans="1:9">
      <c r="A24" s="39"/>
      <c r="B24" s="39"/>
      <c r="C24" s="39"/>
      <c r="D24" s="39"/>
      <c r="E24" s="39"/>
      <c r="F24" s="39"/>
      <c r="G24" s="39"/>
      <c r="H24" s="39"/>
      <c r="I24" s="39"/>
    </row>
    <row r="25" spans="1:9" ht="15.75">
      <c r="A25" s="40" t="s">
        <v>36</v>
      </c>
      <c r="B25" s="40"/>
      <c r="C25" s="40"/>
      <c r="D25" s="40"/>
      <c r="E25" s="40"/>
      <c r="F25" s="40"/>
      <c r="G25" s="40"/>
      <c r="H25" s="40"/>
      <c r="I25" s="40"/>
    </row>
    <row r="26" spans="1:9" ht="15.75">
      <c r="A26" s="40" t="s">
        <v>37</v>
      </c>
      <c r="B26" s="41"/>
      <c r="C26" s="41"/>
      <c r="D26" s="41"/>
      <c r="E26" s="41"/>
      <c r="F26" s="41"/>
      <c r="G26" s="41"/>
      <c r="H26" s="41"/>
      <c r="I26" s="41"/>
    </row>
    <row r="27" spans="1:9" ht="15.75">
      <c r="A27" s="40" t="s">
        <v>38</v>
      </c>
      <c r="B27" s="40"/>
      <c r="C27" s="40"/>
      <c r="D27" s="40"/>
      <c r="E27" s="40"/>
      <c r="F27" s="40"/>
      <c r="G27" s="40"/>
      <c r="H27" s="40"/>
      <c r="I27" s="40"/>
    </row>
    <row r="28" spans="1:9">
      <c r="B28" s="39"/>
      <c r="C28" s="39"/>
      <c r="D28" s="39"/>
      <c r="E28" s="39"/>
      <c r="F28" s="39"/>
      <c r="G28" s="39"/>
      <c r="H28" s="39"/>
      <c r="I28" s="39"/>
    </row>
    <row r="31" spans="1:9">
      <c r="A31" s="42" t="s">
        <v>39</v>
      </c>
    </row>
  </sheetData>
  <phoneticPr fontId="10" type="noConversion"/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4:L31"/>
  <sheetViews>
    <sheetView workbookViewId="0">
      <selection activeCell="E32" sqref="E32"/>
    </sheetView>
  </sheetViews>
  <sheetFormatPr baseColWidth="10" defaultColWidth="11.42578125" defaultRowHeight="15"/>
  <cols>
    <col min="1" max="1" width="3" style="3" customWidth="1"/>
    <col min="2" max="2" width="41.42578125" style="3" customWidth="1"/>
    <col min="3" max="3" width="10" style="3" customWidth="1"/>
    <col min="4" max="4" width="9.28515625" style="3" customWidth="1"/>
    <col min="5" max="5" width="4.5703125" style="3" customWidth="1"/>
    <col min="6" max="6" width="3.28515625" style="3" customWidth="1"/>
    <col min="7" max="7" width="42.42578125" style="3" customWidth="1"/>
    <col min="8" max="9" width="9.28515625" style="3" customWidth="1"/>
    <col min="10" max="16384" width="11.42578125" style="3"/>
  </cols>
  <sheetData>
    <row r="4" spans="1:12" ht="18">
      <c r="A4" s="1" t="s">
        <v>69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>
      <c r="A5" s="4"/>
      <c r="B5" s="4"/>
      <c r="C5" s="4"/>
      <c r="D5" s="5"/>
      <c r="L5" s="5"/>
    </row>
    <row r="6" spans="1:12" ht="18">
      <c r="A6" s="6" t="s">
        <v>70</v>
      </c>
      <c r="B6" s="6"/>
      <c r="C6" s="6"/>
      <c r="D6" s="6"/>
      <c r="E6" s="6"/>
      <c r="F6" s="6"/>
      <c r="G6" s="6"/>
      <c r="H6" s="6"/>
      <c r="I6" s="6"/>
      <c r="L6" s="5"/>
    </row>
    <row r="7" spans="1:12" ht="18">
      <c r="A7" s="7"/>
      <c r="B7" s="7"/>
      <c r="C7" s="7"/>
      <c r="D7" s="7"/>
      <c r="E7" s="7"/>
      <c r="F7" s="7"/>
      <c r="G7" s="7"/>
      <c r="H7" s="7"/>
      <c r="I7" s="7"/>
      <c r="L7" s="5"/>
    </row>
    <row r="8" spans="1:12" ht="18">
      <c r="A8" s="8"/>
      <c r="B8" s="8"/>
      <c r="C8" s="8"/>
      <c r="D8" s="8"/>
      <c r="E8" s="9"/>
      <c r="F8" s="9"/>
      <c r="G8" s="9"/>
      <c r="H8" s="8"/>
      <c r="I8" s="8"/>
      <c r="L8" s="5"/>
    </row>
    <row r="9" spans="1:12" ht="18">
      <c r="A9" s="10"/>
      <c r="B9" s="11" t="s">
        <v>2</v>
      </c>
      <c r="C9" s="10"/>
      <c r="D9" s="10"/>
      <c r="E9" s="12"/>
      <c r="F9" s="10"/>
      <c r="G9" s="13" t="s">
        <v>3</v>
      </c>
      <c r="H9" s="10"/>
      <c r="I9" s="10"/>
    </row>
    <row r="10" spans="1:12" ht="54">
      <c r="A10" s="14"/>
      <c r="B10" s="14" t="s">
        <v>4</v>
      </c>
      <c r="C10" s="15" t="s">
        <v>5</v>
      </c>
      <c r="D10" s="16" t="s">
        <v>6</v>
      </c>
      <c r="E10" s="17"/>
      <c r="F10" s="14"/>
      <c r="G10" s="14" t="s">
        <v>4</v>
      </c>
      <c r="H10" s="15" t="s">
        <v>5</v>
      </c>
      <c r="I10" s="16" t="s">
        <v>7</v>
      </c>
    </row>
    <row r="11" spans="1:12">
      <c r="A11" s="18" t="s">
        <v>8</v>
      </c>
      <c r="B11" s="19" t="s">
        <v>148</v>
      </c>
      <c r="C11" s="20">
        <v>10791</v>
      </c>
      <c r="D11" s="21">
        <f t="shared" ref="D11:D22" si="0">C11/$C$22*100</f>
        <v>24.562401839164181</v>
      </c>
      <c r="E11" s="21"/>
      <c r="F11" s="18" t="s">
        <v>8</v>
      </c>
      <c r="G11" s="3" t="s">
        <v>9</v>
      </c>
      <c r="H11" s="22">
        <v>6859</v>
      </c>
      <c r="I11" s="21">
        <f t="shared" ref="I11:I22" si="1">H11/$H$22*100</f>
        <v>7.9857957853067871</v>
      </c>
    </row>
    <row r="12" spans="1:12">
      <c r="A12" s="18" t="s">
        <v>10</v>
      </c>
      <c r="B12" s="19" t="s">
        <v>71</v>
      </c>
      <c r="C12" s="20">
        <v>5516</v>
      </c>
      <c r="D12" s="21">
        <f t="shared" si="0"/>
        <v>12.555482211549403</v>
      </c>
      <c r="E12" s="21"/>
      <c r="F12" s="18" t="s">
        <v>10</v>
      </c>
      <c r="G12" s="3" t="s">
        <v>12</v>
      </c>
      <c r="H12" s="22">
        <v>4887</v>
      </c>
      <c r="I12" s="21">
        <f t="shared" si="1"/>
        <v>5.6898358365351029</v>
      </c>
    </row>
    <row r="13" spans="1:12">
      <c r="A13" s="18" t="s">
        <v>13</v>
      </c>
      <c r="B13" s="19" t="s">
        <v>14</v>
      </c>
      <c r="C13" s="20">
        <v>5463</v>
      </c>
      <c r="D13" s="21">
        <f t="shared" si="0"/>
        <v>12.434843966949673</v>
      </c>
      <c r="E13" s="21"/>
      <c r="F13" s="18" t="s">
        <v>13</v>
      </c>
      <c r="G13" s="3" t="s">
        <v>148</v>
      </c>
      <c r="H13" s="22">
        <v>4456</v>
      </c>
      <c r="I13" s="21">
        <f t="shared" si="1"/>
        <v>5.1880312027011293</v>
      </c>
    </row>
    <row r="14" spans="1:12">
      <c r="A14" s="18" t="s">
        <v>15</v>
      </c>
      <c r="B14" s="19" t="s">
        <v>16</v>
      </c>
      <c r="C14" s="20">
        <v>2243</v>
      </c>
      <c r="D14" s="21">
        <f t="shared" si="0"/>
        <v>5.1055015591924064</v>
      </c>
      <c r="E14" s="19"/>
      <c r="F14" s="18" t="s">
        <v>15</v>
      </c>
      <c r="G14" s="3" t="s">
        <v>17</v>
      </c>
      <c r="H14" s="22">
        <v>4389</v>
      </c>
      <c r="I14" s="21">
        <f t="shared" si="1"/>
        <v>5.1100244498777512</v>
      </c>
    </row>
    <row r="15" spans="1:12">
      <c r="A15" s="18" t="s">
        <v>18</v>
      </c>
      <c r="B15" s="19" t="s">
        <v>22</v>
      </c>
      <c r="C15" s="20">
        <v>1830</v>
      </c>
      <c r="D15" s="21">
        <f t="shared" si="0"/>
        <v>4.1654337286322356</v>
      </c>
      <c r="E15" s="21"/>
      <c r="F15" s="18" t="s">
        <v>18</v>
      </c>
      <c r="G15" s="3" t="s">
        <v>23</v>
      </c>
      <c r="H15" s="22">
        <v>3957</v>
      </c>
      <c r="I15" s="21">
        <f t="shared" si="1"/>
        <v>4.6070555361508907</v>
      </c>
    </row>
    <row r="16" spans="1:12">
      <c r="A16" s="18" t="s">
        <v>21</v>
      </c>
      <c r="B16" s="19" t="s">
        <v>19</v>
      </c>
      <c r="C16" s="20">
        <v>1758</v>
      </c>
      <c r="D16" s="21">
        <f t="shared" si="0"/>
        <v>4.0015478114401475</v>
      </c>
      <c r="E16" s="21"/>
      <c r="F16" s="18" t="s">
        <v>21</v>
      </c>
      <c r="G16" s="3" t="s">
        <v>20</v>
      </c>
      <c r="H16" s="22">
        <v>3769</v>
      </c>
      <c r="I16" s="21">
        <f t="shared" si="1"/>
        <v>4.3881709162882752</v>
      </c>
    </row>
    <row r="17" spans="1:9">
      <c r="A17" s="18" t="s">
        <v>24</v>
      </c>
      <c r="B17" s="19" t="s">
        <v>25</v>
      </c>
      <c r="C17" s="20">
        <v>1259</v>
      </c>
      <c r="D17" s="21">
        <f t="shared" si="0"/>
        <v>2.8657273575672044</v>
      </c>
      <c r="E17" s="21"/>
      <c r="F17" s="18" t="s">
        <v>24</v>
      </c>
      <c r="G17" s="3" t="s">
        <v>26</v>
      </c>
      <c r="H17" s="22">
        <v>3184</v>
      </c>
      <c r="I17" s="21">
        <f t="shared" si="1"/>
        <v>3.7070671789498197</v>
      </c>
    </row>
    <row r="18" spans="1:9" s="26" customFormat="1" ht="15" customHeight="1">
      <c r="A18" s="23" t="s">
        <v>27</v>
      </c>
      <c r="B18" s="24" t="s">
        <v>30</v>
      </c>
      <c r="C18" s="20">
        <v>939</v>
      </c>
      <c r="D18" s="21">
        <f t="shared" si="0"/>
        <v>2.1373455033801472</v>
      </c>
      <c r="E18" s="25"/>
      <c r="F18" s="23" t="s">
        <v>27</v>
      </c>
      <c r="G18" s="85" t="s">
        <v>149</v>
      </c>
      <c r="H18" s="22">
        <v>2994</v>
      </c>
      <c r="I18" s="21">
        <f t="shared" si="1"/>
        <v>3.4858539993014319</v>
      </c>
    </row>
    <row r="19" spans="1:9">
      <c r="A19" s="18" t="s">
        <v>29</v>
      </c>
      <c r="B19" s="19" t="s">
        <v>28</v>
      </c>
      <c r="C19" s="20">
        <v>936</v>
      </c>
      <c r="D19" s="21">
        <f t="shared" si="0"/>
        <v>2.1305169234971433</v>
      </c>
      <c r="E19" s="21"/>
      <c r="F19" s="18" t="s">
        <v>29</v>
      </c>
      <c r="G19" s="3" t="s">
        <v>31</v>
      </c>
      <c r="H19" s="22">
        <v>2896</v>
      </c>
      <c r="I19" s="21">
        <f t="shared" si="1"/>
        <v>3.3717545697985796</v>
      </c>
    </row>
    <row r="20" spans="1:9">
      <c r="A20" s="18" t="s">
        <v>32</v>
      </c>
      <c r="B20" s="24" t="s">
        <v>33</v>
      </c>
      <c r="C20" s="20">
        <v>850</v>
      </c>
      <c r="D20" s="21">
        <f t="shared" si="0"/>
        <v>1.9347643001843717</v>
      </c>
      <c r="E20" s="21"/>
      <c r="F20" s="18" t="s">
        <v>32</v>
      </c>
      <c r="G20" s="3" t="s">
        <v>34</v>
      </c>
      <c r="H20" s="22">
        <v>2077</v>
      </c>
      <c r="I20" s="21">
        <f t="shared" si="1"/>
        <v>2.4182093375247407</v>
      </c>
    </row>
    <row r="21" spans="1:9">
      <c r="A21" s="27"/>
      <c r="B21" s="27" t="s">
        <v>35</v>
      </c>
      <c r="C21" s="28">
        <f>SUM(C11:C20)</f>
        <v>31585</v>
      </c>
      <c r="D21" s="29">
        <f t="shared" si="0"/>
        <v>71.893565201556925</v>
      </c>
      <c r="E21" s="30"/>
      <c r="F21" s="31"/>
      <c r="G21" s="32" t="s">
        <v>35</v>
      </c>
      <c r="H21" s="33">
        <f>SUM(H11:H20)</f>
        <v>39468</v>
      </c>
      <c r="I21" s="29">
        <f t="shared" si="1"/>
        <v>45.951798812434511</v>
      </c>
    </row>
    <row r="22" spans="1:9">
      <c r="A22" s="34"/>
      <c r="B22" s="35" t="s">
        <v>67</v>
      </c>
      <c r="C22" s="36">
        <v>43933</v>
      </c>
      <c r="D22" s="30">
        <f t="shared" si="0"/>
        <v>100</v>
      </c>
      <c r="E22" s="31"/>
      <c r="F22" s="34"/>
      <c r="G22" s="37" t="s">
        <v>68</v>
      </c>
      <c r="H22" s="38">
        <v>85890</v>
      </c>
      <c r="I22" s="30">
        <f t="shared" si="1"/>
        <v>100</v>
      </c>
    </row>
    <row r="23" spans="1:9">
      <c r="A23" s="39"/>
      <c r="B23" s="39"/>
      <c r="C23" s="39"/>
      <c r="D23" s="39"/>
      <c r="E23" s="39"/>
      <c r="F23" s="39"/>
      <c r="G23" s="39"/>
      <c r="H23" s="39"/>
      <c r="I23" s="39"/>
    </row>
    <row r="24" spans="1:9">
      <c r="A24" s="39"/>
      <c r="B24" s="39"/>
      <c r="C24" s="39"/>
      <c r="D24" s="39"/>
      <c r="E24" s="39"/>
      <c r="F24" s="39"/>
      <c r="G24" s="39"/>
      <c r="H24" s="39"/>
      <c r="I24" s="39"/>
    </row>
    <row r="25" spans="1:9" ht="15.75">
      <c r="A25" s="40" t="s">
        <v>36</v>
      </c>
      <c r="B25" s="40"/>
      <c r="C25" s="40"/>
      <c r="D25" s="40"/>
      <c r="E25" s="40"/>
      <c r="F25" s="40"/>
      <c r="G25" s="40"/>
      <c r="H25" s="40"/>
      <c r="I25" s="40"/>
    </row>
    <row r="26" spans="1:9" ht="15.75">
      <c r="A26" s="40" t="s">
        <v>72</v>
      </c>
      <c r="B26" s="41"/>
      <c r="C26" s="41"/>
      <c r="D26" s="41"/>
      <c r="E26" s="41"/>
      <c r="F26" s="41"/>
      <c r="G26" s="41"/>
      <c r="H26" s="41"/>
      <c r="I26" s="41"/>
    </row>
    <row r="27" spans="1:9" ht="15.75">
      <c r="A27" s="40" t="s">
        <v>38</v>
      </c>
      <c r="B27" s="40"/>
      <c r="C27" s="40"/>
      <c r="D27" s="40"/>
      <c r="E27" s="40"/>
      <c r="F27" s="40"/>
      <c r="G27" s="40"/>
      <c r="H27" s="40"/>
      <c r="I27" s="40"/>
    </row>
    <row r="28" spans="1:9">
      <c r="B28" s="39"/>
      <c r="C28" s="39"/>
      <c r="D28" s="39"/>
      <c r="E28" s="39"/>
      <c r="F28" s="39"/>
      <c r="G28" s="39"/>
      <c r="H28" s="39"/>
      <c r="I28" s="39"/>
    </row>
    <row r="31" spans="1:9">
      <c r="A31" s="42" t="s">
        <v>73</v>
      </c>
    </row>
  </sheetData>
  <phoneticPr fontId="10" type="noConversion"/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4:L31"/>
  <sheetViews>
    <sheetView workbookViewId="0">
      <selection activeCell="E32" sqref="E32"/>
    </sheetView>
  </sheetViews>
  <sheetFormatPr baseColWidth="10" defaultColWidth="11.42578125" defaultRowHeight="15"/>
  <cols>
    <col min="1" max="1" width="3" style="3" customWidth="1"/>
    <col min="2" max="2" width="41.42578125" style="3" customWidth="1"/>
    <col min="3" max="3" width="10" style="3" customWidth="1"/>
    <col min="4" max="4" width="9.28515625" style="3" customWidth="1"/>
    <col min="5" max="5" width="4.5703125" style="3" customWidth="1"/>
    <col min="6" max="6" width="3.28515625" style="3" customWidth="1"/>
    <col min="7" max="7" width="42.140625" style="3" customWidth="1"/>
    <col min="8" max="9" width="9.28515625" style="3" customWidth="1"/>
    <col min="10" max="16384" width="11.42578125" style="3"/>
  </cols>
  <sheetData>
    <row r="4" spans="1:12" ht="18">
      <c r="A4" s="1" t="s">
        <v>74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>
      <c r="A5" s="4"/>
      <c r="B5" s="4"/>
      <c r="C5" s="4"/>
      <c r="D5" s="5"/>
      <c r="L5" s="5"/>
    </row>
    <row r="6" spans="1:12" ht="18">
      <c r="A6" s="6" t="s">
        <v>75</v>
      </c>
      <c r="B6" s="6"/>
      <c r="C6" s="6"/>
      <c r="D6" s="6"/>
      <c r="E6" s="6"/>
      <c r="F6" s="6"/>
      <c r="G6" s="6"/>
      <c r="H6" s="6"/>
      <c r="I6" s="6"/>
      <c r="L6" s="5"/>
    </row>
    <row r="7" spans="1:12" ht="18">
      <c r="A7" s="7"/>
      <c r="B7" s="7"/>
      <c r="C7" s="7"/>
      <c r="D7" s="7"/>
      <c r="E7" s="7"/>
      <c r="F7" s="7"/>
      <c r="G7" s="7"/>
      <c r="H7" s="7"/>
      <c r="I7" s="7"/>
      <c r="L7" s="5"/>
    </row>
    <row r="8" spans="1:12" ht="18">
      <c r="A8" s="8"/>
      <c r="B8" s="8"/>
      <c r="C8" s="8"/>
      <c r="D8" s="8"/>
      <c r="E8" s="9"/>
      <c r="F8" s="9"/>
      <c r="G8" s="9"/>
      <c r="H8" s="8"/>
      <c r="I8" s="8"/>
      <c r="L8" s="5"/>
    </row>
    <row r="9" spans="1:12" ht="18">
      <c r="A9" s="10"/>
      <c r="B9" s="11" t="s">
        <v>2</v>
      </c>
      <c r="C9" s="10"/>
      <c r="D9" s="10"/>
      <c r="E9" s="12"/>
      <c r="F9" s="10"/>
      <c r="G9" s="13" t="s">
        <v>3</v>
      </c>
      <c r="H9" s="10"/>
      <c r="I9" s="10"/>
    </row>
    <row r="10" spans="1:12" ht="54">
      <c r="A10" s="14"/>
      <c r="B10" s="14" t="s">
        <v>4</v>
      </c>
      <c r="C10" s="15" t="s">
        <v>5</v>
      </c>
      <c r="D10" s="16" t="s">
        <v>6</v>
      </c>
      <c r="E10" s="17"/>
      <c r="F10" s="14"/>
      <c r="G10" s="14" t="s">
        <v>4</v>
      </c>
      <c r="H10" s="15" t="s">
        <v>5</v>
      </c>
      <c r="I10" s="16" t="s">
        <v>7</v>
      </c>
    </row>
    <row r="11" spans="1:12">
      <c r="A11" s="18" t="s">
        <v>8</v>
      </c>
      <c r="B11" s="19" t="s">
        <v>148</v>
      </c>
      <c r="C11" s="20">
        <v>10730</v>
      </c>
      <c r="D11" s="21">
        <f t="shared" ref="D11:D22" si="0">C11/$C$22*100</f>
        <v>23.959449803501251</v>
      </c>
      <c r="E11" s="21"/>
      <c r="F11" s="18" t="s">
        <v>8</v>
      </c>
      <c r="G11" s="3" t="s">
        <v>9</v>
      </c>
      <c r="H11" s="22">
        <v>6536</v>
      </c>
      <c r="I11" s="21">
        <f t="shared" ref="I11:I22" si="1">H11/$H$22*100</f>
        <v>7.504363001745201</v>
      </c>
    </row>
    <row r="12" spans="1:12">
      <c r="A12" s="18" t="s">
        <v>10</v>
      </c>
      <c r="B12" s="3" t="s">
        <v>14</v>
      </c>
      <c r="C12" s="20">
        <v>5585</v>
      </c>
      <c r="D12" s="21">
        <f t="shared" si="0"/>
        <v>12.470971775634156</v>
      </c>
      <c r="E12" s="21"/>
      <c r="F12" s="18" t="s">
        <v>10</v>
      </c>
      <c r="G12" s="3" t="s">
        <v>12</v>
      </c>
      <c r="H12" s="22">
        <v>4859</v>
      </c>
      <c r="I12" s="21">
        <f t="shared" si="1"/>
        <v>5.5789014420868925</v>
      </c>
    </row>
    <row r="13" spans="1:12">
      <c r="A13" s="18" t="s">
        <v>13</v>
      </c>
      <c r="B13" s="19" t="s">
        <v>71</v>
      </c>
      <c r="C13" s="20">
        <v>5388</v>
      </c>
      <c r="D13" s="21">
        <f t="shared" si="0"/>
        <v>12.031082529474812</v>
      </c>
      <c r="E13" s="21"/>
      <c r="F13" s="18" t="s">
        <v>13</v>
      </c>
      <c r="G13" s="3" t="s">
        <v>17</v>
      </c>
      <c r="H13" s="22">
        <v>4628</v>
      </c>
      <c r="I13" s="21">
        <f t="shared" si="1"/>
        <v>5.3136768623128505</v>
      </c>
    </row>
    <row r="14" spans="1:12">
      <c r="A14" s="18" t="s">
        <v>15</v>
      </c>
      <c r="B14" s="19" t="s">
        <v>16</v>
      </c>
      <c r="C14" s="20">
        <v>2219</v>
      </c>
      <c r="D14" s="21">
        <f t="shared" si="0"/>
        <v>4.9548946052161487</v>
      </c>
      <c r="E14" s="19"/>
      <c r="F14" s="18" t="s">
        <v>15</v>
      </c>
      <c r="G14" s="3" t="s">
        <v>148</v>
      </c>
      <c r="H14" s="22">
        <v>4440</v>
      </c>
      <c r="I14" s="21">
        <f t="shared" si="1"/>
        <v>5.0978230917608158</v>
      </c>
    </row>
    <row r="15" spans="1:12">
      <c r="A15" s="18" t="s">
        <v>18</v>
      </c>
      <c r="B15" s="19" t="s">
        <v>22</v>
      </c>
      <c r="C15" s="20">
        <v>1830</v>
      </c>
      <c r="D15" s="21">
        <f t="shared" si="0"/>
        <v>4.0862808145766341</v>
      </c>
      <c r="E15" s="21"/>
      <c r="F15" s="18" t="s">
        <v>18</v>
      </c>
      <c r="G15" s="3" t="s">
        <v>23</v>
      </c>
      <c r="H15" s="22">
        <v>3753</v>
      </c>
      <c r="I15" s="21">
        <f t="shared" si="1"/>
        <v>4.3090383025626888</v>
      </c>
    </row>
    <row r="16" spans="1:12">
      <c r="A16" s="18" t="s">
        <v>21</v>
      </c>
      <c r="B16" s="19" t="s">
        <v>19</v>
      </c>
      <c r="C16" s="20">
        <v>1657</v>
      </c>
      <c r="D16" s="21">
        <f t="shared" si="0"/>
        <v>3.6999821364773129</v>
      </c>
      <c r="E16" s="21"/>
      <c r="F16" s="18" t="s">
        <v>21</v>
      </c>
      <c r="G16" s="3" t="s">
        <v>20</v>
      </c>
      <c r="H16" s="22">
        <v>3562</v>
      </c>
      <c r="I16" s="21">
        <f t="shared" si="1"/>
        <v>4.0897400569486546</v>
      </c>
    </row>
    <row r="17" spans="1:11">
      <c r="A17" s="18" t="s">
        <v>24</v>
      </c>
      <c r="B17" s="19" t="s">
        <v>25</v>
      </c>
      <c r="C17" s="20">
        <v>1320</v>
      </c>
      <c r="D17" s="21">
        <f t="shared" si="0"/>
        <v>2.947481243301179</v>
      </c>
      <c r="E17" s="21"/>
      <c r="F17" s="18" t="s">
        <v>24</v>
      </c>
      <c r="G17" s="3" t="s">
        <v>26</v>
      </c>
      <c r="H17" s="22">
        <v>3138</v>
      </c>
      <c r="I17" s="21">
        <f t="shared" si="1"/>
        <v>3.6029209148525769</v>
      </c>
    </row>
    <row r="18" spans="1:11" s="26" customFormat="1" ht="16.5" customHeight="1">
      <c r="A18" s="23" t="s">
        <v>27</v>
      </c>
      <c r="B18" s="24" t="s">
        <v>30</v>
      </c>
      <c r="C18" s="20">
        <v>1039</v>
      </c>
      <c r="D18" s="21">
        <f t="shared" si="0"/>
        <v>2.3200250089317613</v>
      </c>
      <c r="E18" s="25"/>
      <c r="F18" s="23" t="s">
        <v>27</v>
      </c>
      <c r="G18" s="26" t="s">
        <v>76</v>
      </c>
      <c r="H18" s="22">
        <v>2963</v>
      </c>
      <c r="I18" s="21">
        <f t="shared" si="1"/>
        <v>3.4019932029025446</v>
      </c>
      <c r="J18" s="3"/>
    </row>
    <row r="19" spans="1:11" ht="15" customHeight="1">
      <c r="A19" s="18" t="s">
        <v>29</v>
      </c>
      <c r="B19" s="19" t="s">
        <v>28</v>
      </c>
      <c r="C19" s="20">
        <v>899</v>
      </c>
      <c r="D19" s="21">
        <f t="shared" si="0"/>
        <v>2.0074133619149697</v>
      </c>
      <c r="E19" s="21"/>
      <c r="F19" s="18" t="s">
        <v>29</v>
      </c>
      <c r="G19" s="85" t="s">
        <v>149</v>
      </c>
      <c r="H19" s="22">
        <v>2353</v>
      </c>
      <c r="I19" s="21">
        <f t="shared" si="1"/>
        <v>2.7016166069624323</v>
      </c>
    </row>
    <row r="20" spans="1:11">
      <c r="A20" s="18" t="s">
        <v>32</v>
      </c>
      <c r="B20" s="24" t="s">
        <v>33</v>
      </c>
      <c r="C20" s="20">
        <v>828</v>
      </c>
      <c r="D20" s="21">
        <f t="shared" si="0"/>
        <v>1.8488745980707395</v>
      </c>
      <c r="E20" s="21"/>
      <c r="F20" s="18" t="s">
        <v>32</v>
      </c>
      <c r="G20" s="3" t="s">
        <v>34</v>
      </c>
      <c r="H20" s="22">
        <v>2021</v>
      </c>
      <c r="I20" s="21">
        <f t="shared" si="1"/>
        <v>2.3204280334343714</v>
      </c>
      <c r="K20" s="43"/>
    </row>
    <row r="21" spans="1:11">
      <c r="A21" s="27"/>
      <c r="B21" s="27" t="s">
        <v>35</v>
      </c>
      <c r="C21" s="28">
        <f>SUM(C11:C20)</f>
        <v>31495</v>
      </c>
      <c r="D21" s="29">
        <f t="shared" si="0"/>
        <v>70.326455877098965</v>
      </c>
      <c r="E21" s="30"/>
      <c r="F21" s="31"/>
      <c r="G21" s="32" t="s">
        <v>35</v>
      </c>
      <c r="H21" s="33">
        <f>SUM(H11:H20)</f>
        <v>38253</v>
      </c>
      <c r="I21" s="29">
        <f t="shared" si="1"/>
        <v>43.920501515569029</v>
      </c>
    </row>
    <row r="22" spans="1:11">
      <c r="A22" s="34"/>
      <c r="B22" s="35" t="s">
        <v>67</v>
      </c>
      <c r="C22" s="36">
        <v>44784</v>
      </c>
      <c r="D22" s="30">
        <f t="shared" si="0"/>
        <v>100</v>
      </c>
      <c r="E22" s="31"/>
      <c r="F22" s="34"/>
      <c r="G22" s="37" t="s">
        <v>68</v>
      </c>
      <c r="H22" s="38">
        <v>87096</v>
      </c>
      <c r="I22" s="30">
        <f t="shared" si="1"/>
        <v>100</v>
      </c>
    </row>
    <row r="23" spans="1:11">
      <c r="A23" s="39"/>
      <c r="B23" s="39"/>
      <c r="C23" s="44"/>
      <c r="D23" s="45"/>
      <c r="E23" s="39"/>
      <c r="F23" s="39"/>
      <c r="G23" s="39"/>
      <c r="H23" s="39"/>
      <c r="I23" s="45"/>
      <c r="J23" s="46"/>
    </row>
    <row r="24" spans="1:11">
      <c r="A24" s="39"/>
      <c r="B24" s="39"/>
      <c r="C24" s="44"/>
      <c r="D24" s="45"/>
      <c r="E24" s="39"/>
      <c r="F24" s="39"/>
      <c r="G24" s="39"/>
      <c r="H24" s="39"/>
      <c r="I24" s="45"/>
      <c r="J24" s="46"/>
    </row>
    <row r="25" spans="1:11" ht="15.75">
      <c r="A25" s="40" t="s">
        <v>36</v>
      </c>
      <c r="B25" s="40"/>
      <c r="C25" s="40"/>
      <c r="D25" s="40"/>
      <c r="E25" s="40"/>
      <c r="F25" s="40"/>
      <c r="G25" s="40"/>
      <c r="H25" s="40"/>
      <c r="I25" s="47"/>
      <c r="J25" s="46"/>
    </row>
    <row r="26" spans="1:11" ht="15.75">
      <c r="A26" s="40" t="s">
        <v>77</v>
      </c>
      <c r="B26" s="41"/>
      <c r="C26" s="41"/>
      <c r="D26" s="41"/>
      <c r="E26" s="41"/>
      <c r="F26" s="41"/>
      <c r="G26" s="41"/>
      <c r="H26" s="41"/>
      <c r="I26" s="41"/>
    </row>
    <row r="27" spans="1:11">
      <c r="B27" s="39"/>
      <c r="C27" s="39"/>
      <c r="D27" s="39"/>
      <c r="E27" s="39"/>
      <c r="F27" s="39"/>
      <c r="G27" s="39"/>
      <c r="H27" s="39"/>
      <c r="I27" s="39"/>
    </row>
    <row r="31" spans="1:11">
      <c r="A31" s="48" t="s">
        <v>78</v>
      </c>
    </row>
  </sheetData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4:L31"/>
  <sheetViews>
    <sheetView workbookViewId="0">
      <selection activeCell="E32" sqref="E32"/>
    </sheetView>
  </sheetViews>
  <sheetFormatPr baseColWidth="10" defaultColWidth="11.42578125" defaultRowHeight="15"/>
  <cols>
    <col min="1" max="1" width="3" style="3" customWidth="1"/>
    <col min="2" max="2" width="41.42578125" style="3" customWidth="1"/>
    <col min="3" max="3" width="10" style="3" customWidth="1"/>
    <col min="4" max="4" width="9.28515625" style="3" customWidth="1"/>
    <col min="5" max="5" width="4.5703125" style="3" customWidth="1"/>
    <col min="6" max="6" width="3.28515625" style="3" customWidth="1"/>
    <col min="7" max="7" width="41.140625" style="3" customWidth="1"/>
    <col min="8" max="9" width="9.28515625" style="3" customWidth="1"/>
    <col min="10" max="16384" width="11.42578125" style="3"/>
  </cols>
  <sheetData>
    <row r="4" spans="1:12" ht="18">
      <c r="A4" s="1" t="s">
        <v>81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>
      <c r="A5" s="4"/>
      <c r="B5" s="4"/>
      <c r="C5" s="4"/>
      <c r="D5" s="5"/>
      <c r="L5" s="5"/>
    </row>
    <row r="6" spans="1:12" ht="18">
      <c r="A6" s="6" t="s">
        <v>82</v>
      </c>
      <c r="B6" s="6"/>
      <c r="C6" s="6"/>
      <c r="D6" s="6"/>
      <c r="E6" s="6"/>
      <c r="F6" s="6"/>
      <c r="G6" s="6"/>
      <c r="H6" s="6"/>
      <c r="I6" s="6"/>
      <c r="L6" s="5"/>
    </row>
    <row r="7" spans="1:12" ht="18">
      <c r="A7" s="7"/>
      <c r="B7" s="7"/>
      <c r="C7" s="7"/>
      <c r="D7" s="7"/>
      <c r="E7" s="7"/>
      <c r="F7" s="7"/>
      <c r="G7" s="7"/>
      <c r="H7" s="7"/>
      <c r="I7" s="7"/>
      <c r="L7" s="5"/>
    </row>
    <row r="8" spans="1:12" ht="18">
      <c r="A8" s="8"/>
      <c r="B8" s="8"/>
      <c r="C8" s="8"/>
      <c r="D8" s="8"/>
      <c r="E8" s="9"/>
      <c r="F8" s="9"/>
      <c r="G8" s="9"/>
      <c r="H8" s="8"/>
      <c r="I8" s="8"/>
      <c r="L8" s="5"/>
    </row>
    <row r="9" spans="1:12" ht="18">
      <c r="A9" s="10"/>
      <c r="B9" s="11" t="s">
        <v>2</v>
      </c>
      <c r="C9" s="10"/>
      <c r="D9" s="10"/>
      <c r="E9" s="12"/>
      <c r="F9" s="10"/>
      <c r="G9" s="13" t="s">
        <v>3</v>
      </c>
      <c r="H9" s="10"/>
      <c r="I9" s="10"/>
    </row>
    <row r="10" spans="1:12" ht="54">
      <c r="A10" s="14"/>
      <c r="B10" s="14" t="s">
        <v>4</v>
      </c>
      <c r="C10" s="15" t="s">
        <v>5</v>
      </c>
      <c r="D10" s="16" t="s">
        <v>6</v>
      </c>
      <c r="E10" s="17"/>
      <c r="F10" s="14"/>
      <c r="G10" s="14" t="s">
        <v>4</v>
      </c>
      <c r="H10" s="15" t="s">
        <v>5</v>
      </c>
      <c r="I10" s="16" t="s">
        <v>7</v>
      </c>
    </row>
    <row r="11" spans="1:12">
      <c r="A11" s="18" t="s">
        <v>8</v>
      </c>
      <c r="B11" s="19" t="s">
        <v>148</v>
      </c>
      <c r="C11" s="20">
        <v>10900</v>
      </c>
      <c r="D11" s="21">
        <v>24.323841828081765</v>
      </c>
      <c r="E11" s="21"/>
      <c r="F11" s="18" t="s">
        <v>8</v>
      </c>
      <c r="G11" s="3" t="s">
        <v>51</v>
      </c>
      <c r="H11" s="22">
        <v>7959</v>
      </c>
      <c r="I11" s="21">
        <v>9.1625990053416828</v>
      </c>
    </row>
    <row r="12" spans="1:12">
      <c r="A12" s="18" t="s">
        <v>10</v>
      </c>
      <c r="B12" s="3" t="s">
        <v>14</v>
      </c>
      <c r="C12" s="20">
        <v>5474</v>
      </c>
      <c r="D12" s="21">
        <v>12.215477996965099</v>
      </c>
      <c r="E12" s="21"/>
      <c r="F12" s="18" t="s">
        <v>10</v>
      </c>
      <c r="G12" s="3" t="s">
        <v>80</v>
      </c>
      <c r="H12" s="22">
        <v>5136</v>
      </c>
      <c r="I12" s="21">
        <v>5.9126911033339473</v>
      </c>
    </row>
    <row r="13" spans="1:12">
      <c r="A13" s="18" t="s">
        <v>13</v>
      </c>
      <c r="B13" s="19" t="s">
        <v>71</v>
      </c>
      <c r="C13" s="20">
        <v>5218</v>
      </c>
      <c r="D13" s="21">
        <v>11.644202445773454</v>
      </c>
      <c r="E13" s="21"/>
      <c r="F13" s="18" t="s">
        <v>13</v>
      </c>
      <c r="G13" s="3" t="s">
        <v>12</v>
      </c>
      <c r="H13" s="22">
        <v>4699</v>
      </c>
      <c r="I13" s="21">
        <v>5.4096058205931108</v>
      </c>
    </row>
    <row r="14" spans="1:12">
      <c r="A14" s="18" t="s">
        <v>15</v>
      </c>
      <c r="B14" s="19" t="s">
        <v>16</v>
      </c>
      <c r="C14" s="20">
        <v>2094</v>
      </c>
      <c r="D14" s="21">
        <v>4.6728554851379096</v>
      </c>
      <c r="E14" s="19"/>
      <c r="F14" s="18" t="s">
        <v>15</v>
      </c>
      <c r="G14" s="3" t="s">
        <v>17</v>
      </c>
      <c r="H14" s="22">
        <v>4520</v>
      </c>
      <c r="I14" s="21">
        <v>5.2035365629029284</v>
      </c>
    </row>
    <row r="15" spans="1:12">
      <c r="A15" s="18" t="s">
        <v>18</v>
      </c>
      <c r="B15" s="19" t="s">
        <v>22</v>
      </c>
      <c r="C15" s="20">
        <v>1844</v>
      </c>
      <c r="D15" s="21">
        <v>4.1149692046773181</v>
      </c>
      <c r="E15" s="21"/>
      <c r="F15" s="18" t="s">
        <v>18</v>
      </c>
      <c r="G15" s="3" t="s">
        <v>148</v>
      </c>
      <c r="H15" s="22">
        <v>4501</v>
      </c>
      <c r="I15" s="21">
        <v>5.1816632897402837</v>
      </c>
    </row>
    <row r="16" spans="1:12">
      <c r="A16" s="18" t="s">
        <v>21</v>
      </c>
      <c r="B16" s="19" t="s">
        <v>79</v>
      </c>
      <c r="C16" s="20">
        <v>1558</v>
      </c>
      <c r="D16" s="21">
        <v>3.4767472998304023</v>
      </c>
      <c r="E16" s="21"/>
      <c r="F16" s="18" t="s">
        <v>21</v>
      </c>
      <c r="G16" s="3" t="s">
        <v>23</v>
      </c>
      <c r="H16" s="22">
        <v>3580</v>
      </c>
      <c r="I16" s="21">
        <v>4.1213851538036472</v>
      </c>
    </row>
    <row r="17" spans="1:11">
      <c r="A17" s="18" t="s">
        <v>24</v>
      </c>
      <c r="B17" s="19" t="s">
        <v>25</v>
      </c>
      <c r="C17" s="20">
        <v>1271</v>
      </c>
      <c r="D17" s="21">
        <v>2.8362938498616441</v>
      </c>
      <c r="E17" s="21"/>
      <c r="F17" s="18" t="s">
        <v>24</v>
      </c>
      <c r="G17" s="3" t="s">
        <v>20</v>
      </c>
      <c r="H17" s="22">
        <v>3490</v>
      </c>
      <c r="I17" s="21">
        <v>4.0177749125069075</v>
      </c>
    </row>
    <row r="18" spans="1:11" s="26" customFormat="1" ht="16.5" customHeight="1">
      <c r="A18" s="23" t="s">
        <v>27</v>
      </c>
      <c r="B18" s="24" t="s">
        <v>30</v>
      </c>
      <c r="C18" s="20">
        <v>1104</v>
      </c>
      <c r="D18" s="21">
        <v>2.4636258145139691</v>
      </c>
      <c r="E18" s="25"/>
      <c r="F18" s="23" t="s">
        <v>27</v>
      </c>
      <c r="G18" s="26" t="s">
        <v>26</v>
      </c>
      <c r="H18" s="22">
        <v>3164</v>
      </c>
      <c r="I18" s="21">
        <v>3.6424755940320499</v>
      </c>
      <c r="J18" s="3"/>
    </row>
    <row r="19" spans="1:11">
      <c r="A19" s="18" t="s">
        <v>29</v>
      </c>
      <c r="B19" s="19" t="s">
        <v>28</v>
      </c>
      <c r="C19" s="20">
        <v>1063</v>
      </c>
      <c r="D19" s="21">
        <v>2.3721324645184323</v>
      </c>
      <c r="E19" s="21"/>
      <c r="F19" s="18" t="s">
        <v>29</v>
      </c>
      <c r="G19" s="26" t="s">
        <v>76</v>
      </c>
      <c r="H19" s="22">
        <v>2920</v>
      </c>
      <c r="I19" s="21">
        <v>3.3615767176275555</v>
      </c>
    </row>
    <row r="20" spans="1:11">
      <c r="A20" s="18" t="s">
        <v>32</v>
      </c>
      <c r="B20" s="24" t="s">
        <v>33</v>
      </c>
      <c r="C20" s="20">
        <v>815</v>
      </c>
      <c r="D20" s="21">
        <v>1.8187092743015263</v>
      </c>
      <c r="E20" s="21"/>
      <c r="F20" s="18" t="s">
        <v>32</v>
      </c>
      <c r="G20" s="3" t="s">
        <v>34</v>
      </c>
      <c r="H20" s="22">
        <v>2059</v>
      </c>
      <c r="I20" s="21">
        <v>2.3703720758887457</v>
      </c>
      <c r="K20" s="43"/>
    </row>
    <row r="21" spans="1:11">
      <c r="A21" s="27"/>
      <c r="B21" s="27" t="s">
        <v>35</v>
      </c>
      <c r="C21" s="28">
        <v>31341</v>
      </c>
      <c r="D21" s="29">
        <v>69.938855663661514</v>
      </c>
      <c r="E21" s="30"/>
      <c r="F21" s="31"/>
      <c r="G21" s="32" t="s">
        <v>35</v>
      </c>
      <c r="H21" s="33">
        <v>42028</v>
      </c>
      <c r="I21" s="29">
        <v>48.383680235770861</v>
      </c>
    </row>
    <row r="22" spans="1:11">
      <c r="A22" s="34"/>
      <c r="B22" s="35" t="s">
        <v>67</v>
      </c>
      <c r="C22" s="36">
        <v>44812</v>
      </c>
      <c r="D22" s="30">
        <v>100</v>
      </c>
      <c r="E22" s="31"/>
      <c r="F22" s="34"/>
      <c r="G22" s="37" t="s">
        <v>68</v>
      </c>
      <c r="H22" s="38">
        <v>86864</v>
      </c>
      <c r="I22" s="30">
        <v>100</v>
      </c>
    </row>
    <row r="23" spans="1:11">
      <c r="A23" s="39"/>
      <c r="B23" s="39"/>
      <c r="C23" s="44"/>
      <c r="D23" s="45"/>
      <c r="E23" s="39"/>
      <c r="F23" s="39"/>
      <c r="G23" s="39"/>
      <c r="H23" s="39"/>
      <c r="I23" s="45"/>
      <c r="J23" s="46"/>
    </row>
    <row r="24" spans="1:11">
      <c r="A24" s="39"/>
      <c r="B24" s="39"/>
      <c r="C24" s="44"/>
      <c r="D24" s="45"/>
      <c r="E24" s="39"/>
      <c r="F24" s="39"/>
      <c r="G24" s="39"/>
      <c r="H24" s="39"/>
      <c r="I24" s="45"/>
      <c r="J24" s="46"/>
    </row>
    <row r="25" spans="1:11" ht="15.75">
      <c r="A25" s="40" t="s">
        <v>36</v>
      </c>
      <c r="B25" s="40"/>
      <c r="C25" s="40"/>
      <c r="D25" s="40"/>
      <c r="E25" s="40"/>
      <c r="F25" s="40"/>
      <c r="G25" s="40"/>
      <c r="H25" s="40"/>
      <c r="I25" s="47"/>
      <c r="J25" s="46"/>
    </row>
    <row r="26" spans="1:11" ht="15.75">
      <c r="A26" s="40" t="s">
        <v>83</v>
      </c>
      <c r="B26" s="41"/>
      <c r="C26" s="41"/>
      <c r="D26" s="41"/>
      <c r="E26" s="41"/>
      <c r="F26" s="41"/>
      <c r="G26" s="41"/>
      <c r="H26" s="41"/>
      <c r="I26" s="41"/>
    </row>
    <row r="27" spans="1:11">
      <c r="A27" s="48" t="s">
        <v>84</v>
      </c>
      <c r="B27" s="39"/>
      <c r="C27" s="39"/>
      <c r="D27" s="39"/>
      <c r="E27" s="39"/>
      <c r="F27" s="39"/>
      <c r="G27" s="39"/>
      <c r="H27" s="39"/>
      <c r="I27" s="39"/>
    </row>
    <row r="28" spans="1:11">
      <c r="A28" s="3" t="s">
        <v>85</v>
      </c>
    </row>
    <row r="31" spans="1:11">
      <c r="A31" s="3" t="s">
        <v>86</v>
      </c>
    </row>
  </sheetData>
  <pageMargins left="0.86614173228346458" right="0.6692913385826772" top="0.37" bottom="0.45" header="0.36" footer="0.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24</vt:i4>
      </vt:variant>
    </vt:vector>
  </HeadingPairs>
  <TitlesOfParts>
    <vt:vector size="25" baseType="lpstr">
      <vt:lpstr>LL_Top10</vt:lpstr>
      <vt:lpstr>Auswahl_Jahr</vt:lpstr>
      <vt:lpstr>Auswahl_Status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'2024'!Druckbereich</vt:lpstr>
    </vt:vector>
  </TitlesOfParts>
  <Company>WKOe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PerzyC</dc:creator>
  <cp:lastModifiedBy>Perzy Cornelia | WKOE</cp:lastModifiedBy>
  <cp:lastPrinted>2025-01-07T13:07:07Z</cp:lastPrinted>
  <dcterms:created xsi:type="dcterms:W3CDTF">2007-12-11T14:51:31Z</dcterms:created>
  <dcterms:modified xsi:type="dcterms:W3CDTF">2025-01-07T13:07:12Z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1094873060</vt:i4>
  </property>
  <property fmtid="{D5CDD505-2E9C-101B-9397-08002B2CF9AE}" pid="3" name="_NewReviewCycle">
    <vt:lpwstr/>
  </property>
  <property fmtid="{D5CDD505-2E9C-101B-9397-08002B2CF9AE}" pid="4" name="_EmailSubject">
    <vt:lpwstr>Lehrlinge TOP 10 2002-2013</vt:lpwstr>
  </property>
  <property fmtid="{D5CDD505-2E9C-101B-9397-08002B2CF9AE}" pid="5" name="_AuthorEmail">
    <vt:lpwstr>Gabriele.Frischmann@wko.at</vt:lpwstr>
  </property>
  <property fmtid="{D5CDD505-2E9C-101B-9397-08002B2CF9AE}" pid="6" name="_AuthorEmailDisplayName">
    <vt:lpwstr>Frischmann Gabriele, WKÖ Statistik</vt:lpwstr>
  </property>
  <property fmtid="{D5CDD505-2E9C-101B-9397-08002B2CF9AE}" pid="7" name="_ReviewingToolsShownOnce">
    <vt:lpwstr/>
  </property>
</Properties>
</file>