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Daten\Lehrlingsstatistik\DASHBOARD Lehrlinge\"/>
    </mc:Choice>
  </mc:AlternateContent>
  <xr:revisionPtr revIDLastSave="0" documentId="13_ncr:1_{36CD1345-71BB-4C78-A5BB-2D74B529437A}" xr6:coauthVersionLast="47" xr6:coauthVersionMax="47" xr10:uidLastSave="{00000000-0000-0000-0000-000000000000}"/>
  <bookViews>
    <workbookView xWindow="-120" yWindow="-120" windowWidth="29040" windowHeight="15720" tabRatio="813" xr2:uid="{00000000-000D-0000-FFFF-FFFF00000000}"/>
  </bookViews>
  <sheets>
    <sheet name="LL_Zeitr_1Lj_BDL" sheetId="24" r:id="rId1"/>
    <sheet name="olap_sp_bld_1Lj" sheetId="34" state="veryHidden" r:id="rId2"/>
  </sheets>
  <definedNames>
    <definedName name="Aktuelles_Jahr">olap_sp_bld_1Lj!$B$30</definedName>
    <definedName name="_xlnm.Print_Area" localSheetId="0">LL_Zeitr_1Lj_BDL!$A$1:$J$22</definedName>
    <definedName name="Status">olap_sp_bld_1Lj!$D$30</definedName>
  </definedNames>
  <calcPr calcId="191029"/>
  <pivotCaches>
    <pivotCache cacheId="13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4" i="34" l="1"/>
  <c r="B53" i="34"/>
  <c r="B52" i="34"/>
  <c r="B51" i="34"/>
  <c r="B50" i="34" l="1"/>
  <c r="B49" i="34"/>
  <c r="B48" i="34" l="1"/>
  <c r="B47" i="34" l="1"/>
  <c r="B46" i="34" l="1"/>
  <c r="B45" i="34" l="1"/>
  <c r="B44" i="34" l="1"/>
  <c r="A22" i="24" l="1"/>
  <c r="A4" i="24"/>
  <c r="C32" i="34" l="1"/>
  <c r="C33" i="34"/>
  <c r="C34" i="34"/>
  <c r="C35" i="34"/>
  <c r="C36" i="34"/>
  <c r="C37" i="34"/>
  <c r="C38" i="34"/>
  <c r="C39" i="34"/>
  <c r="C40" i="34"/>
  <c r="C41" i="34"/>
  <c r="C42" i="34"/>
  <c r="C43" i="34"/>
  <c r="C44" i="34"/>
  <c r="C45" i="34"/>
  <c r="C46" i="34"/>
  <c r="C47" i="34"/>
  <c r="C48" i="34"/>
  <c r="C49" i="34"/>
  <c r="C50" i="34"/>
  <c r="C51" i="34"/>
  <c r="C52" i="34"/>
  <c r="C53" i="34"/>
  <c r="C54" i="34"/>
  <c r="C31" i="34"/>
  <c r="B43" i="34" l="1"/>
  <c r="B42" i="34"/>
  <c r="B41" i="34"/>
  <c r="B40" i="34"/>
  <c r="B39" i="34"/>
  <c r="B38" i="34"/>
  <c r="B37" i="34"/>
  <c r="B36" i="34"/>
  <c r="B35" i="34"/>
  <c r="B34" i="34"/>
  <c r="B33" i="34"/>
  <c r="B32" i="34"/>
  <c r="B31" i="34"/>
  <c r="AD15" i="34"/>
  <c r="AC15" i="34"/>
  <c r="AB15" i="34"/>
  <c r="AA15" i="34"/>
  <c r="B30" i="34" l="1"/>
  <c r="D30" i="34" l="1"/>
  <c r="A5" i="24" s="1"/>
  <c r="F9" i="24"/>
  <c r="G9" i="24"/>
  <c r="I9" i="24"/>
  <c r="H9" i="24"/>
  <c r="F14" i="24" l="1"/>
  <c r="F11" i="24"/>
  <c r="F17" i="24"/>
  <c r="F13" i="24"/>
  <c r="F16" i="24"/>
  <c r="F10" i="24"/>
  <c r="F12" i="24"/>
  <c r="F19" i="24"/>
  <c r="F18" i="24"/>
  <c r="F15" i="24"/>
  <c r="G18" i="24"/>
  <c r="G10" i="24"/>
  <c r="G13" i="24"/>
  <c r="G16" i="24"/>
  <c r="G19" i="24"/>
  <c r="G12" i="24"/>
  <c r="G15" i="24"/>
  <c r="G11" i="24"/>
  <c r="G17" i="24"/>
  <c r="G14" i="24"/>
  <c r="H11" i="24"/>
  <c r="H10" i="24"/>
  <c r="H19" i="24"/>
  <c r="H13" i="24"/>
  <c r="H12" i="24"/>
  <c r="H15" i="24"/>
  <c r="H18" i="24"/>
  <c r="H14" i="24"/>
  <c r="H17" i="24"/>
  <c r="H16" i="24"/>
  <c r="I13" i="24"/>
  <c r="I16" i="24"/>
  <c r="I15" i="24"/>
  <c r="I18" i="24"/>
  <c r="I12" i="24"/>
  <c r="I11" i="24"/>
  <c r="I14" i="24"/>
  <c r="I17" i="24"/>
  <c r="I10" i="24"/>
  <c r="I19" i="24"/>
  <c r="J19" i="24" l="1"/>
  <c r="J16" i="24"/>
  <c r="J10" i="24"/>
  <c r="J18" i="24"/>
  <c r="J14" i="24"/>
  <c r="J15" i="24"/>
  <c r="J12" i="24"/>
  <c r="J11" i="24"/>
  <c r="J17" i="24"/>
  <c r="J13" i="2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Webanalysis.web.wk.wknet_54038 Lehrlingsstatistik AnzahlLehrlingeundLehrbetriebeFGRÖsterr" type="5" refreshedVersion="4" savePassword="1" deleted="1" background="1" saveData="1">
    <dbPr connection="" command="" commandType="1"/>
    <olapPr sendLocale="1" rowDrillCount="1000"/>
  </connection>
</connections>
</file>

<file path=xl/sharedStrings.xml><?xml version="1.0" encoding="utf-8"?>
<sst xmlns="http://schemas.openxmlformats.org/spreadsheetml/2006/main" count="139" uniqueCount="56">
  <si>
    <t>Bundesland</t>
  </si>
  <si>
    <t>Burgenland</t>
  </si>
  <si>
    <t>Kärnten</t>
  </si>
  <si>
    <t>Niederösterreich</t>
  </si>
  <si>
    <t>Oberösterreich</t>
  </si>
  <si>
    <t>Salzburg</t>
  </si>
  <si>
    <t>Steiermark</t>
  </si>
  <si>
    <t>Tirol</t>
  </si>
  <si>
    <t>Vorarlberg</t>
  </si>
  <si>
    <t>Wien</t>
  </si>
  <si>
    <t>ÖSTERREICH</t>
  </si>
  <si>
    <t>Industrie</t>
  </si>
  <si>
    <t>Handel</t>
  </si>
  <si>
    <t> </t>
  </si>
  <si>
    <t>Lehrlinge im 1. Lehrjahr</t>
  </si>
  <si>
    <t xml:space="preserve">Veränderung </t>
  </si>
  <si>
    <t>zum Vorjahr
in %</t>
  </si>
  <si>
    <t>AnzahlLL</t>
  </si>
  <si>
    <t>Spaltenbeschriftungen</t>
  </si>
  <si>
    <t>Zeilenbeschriftungen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</si>
  <si>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</si>
  <si>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</si>
  <si>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</si>
  <si>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</si>
  <si>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</si>
  <si>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</si>
  <si>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</si>
  <si>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</si>
  <si>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</si>
  <si>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</si>
  <si>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</si>
  <si>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</si>
  <si>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Gesamtergebnis</t>
  </si>
  <si>
    <t>1.LJ</t>
  </si>
  <si>
    <t>Gewerbe &amp; Handwerk</t>
  </si>
  <si>
    <t>Bank &amp; Versicherung</t>
  </si>
  <si>
    <t>Transport &amp; Verkehr</t>
  </si>
  <si>
    <t>Tourismus &amp; Freizeitwirtschaft</t>
  </si>
  <si>
    <t>Information &amp; Consulting</t>
  </si>
  <si>
    <t>Sonstige Lehrberechtigte</t>
  </si>
  <si>
    <t>Überbetriebliche Lehrausbildung</t>
  </si>
  <si>
    <t>Aktuelles_Jahr</t>
  </si>
  <si>
    <t>Lehrjahr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</si>
  <si>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</si>
  <si>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</si>
  <si>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</si>
  <si>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</si>
  <si>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</si>
  <si>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</si>
  <si>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</si>
  <si>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</si>
  <si>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</si>
  <si>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/>
  </si>
  <si>
    <t>2023</t>
  </si>
  <si>
    <t>2024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</si>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</sst>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??0.0"/>
    <numFmt numFmtId="165" formatCode="\+?0.0;\-?0.0"/>
    <numFmt numFmtId="166" formatCode="0.0"/>
    <numFmt numFmtId="167" formatCode="???,??0"/>
    <numFmt numFmtId="168" formatCode="#,###"/>
    <numFmt numFmtId="169" formatCode="_-* #,##0.00\ &quot;€&quot;_-;\-* #,##0.00\ &quot;€&quot;_-;_-* &quot;-&quot;??\ &quot;€&quot;_-;_-@_-"/>
  </numFmts>
  <fonts count="14" x14ac:knownFonts="1">
    <font>
      <sz val="10"/>
      <color theme="1"/>
      <name val="Trebuchet MS"/>
      <family val="2"/>
    </font>
    <font>
      <sz val="11"/>
      <color theme="1"/>
      <name val="Trebuchet MS"/>
      <family val="2"/>
    </font>
    <font>
      <sz val="11"/>
      <color theme="1"/>
      <name val="Trebuchet MS"/>
      <family val="2"/>
    </font>
    <font>
      <sz val="10"/>
      <name val="Arial"/>
      <family val="2"/>
    </font>
    <font>
      <sz val="10"/>
      <name val="Trebuchet MS"/>
      <family val="2"/>
    </font>
    <font>
      <sz val="12"/>
      <name val="Trebuchet MS"/>
      <family val="2"/>
    </font>
    <font>
      <sz val="10"/>
      <name val="MS Sans Serif"/>
      <family val="2"/>
    </font>
    <font>
      <sz val="8"/>
      <name val="Trebuchet MS"/>
      <family val="2"/>
    </font>
    <font>
      <sz val="10"/>
      <color theme="1"/>
      <name val="Arial"/>
      <family val="2"/>
    </font>
    <font>
      <b/>
      <sz val="12"/>
      <name val="Trebuchet MS"/>
      <family val="2"/>
    </font>
    <font>
      <b/>
      <sz val="11"/>
      <name val="Trebuchet MS"/>
      <family val="2"/>
    </font>
    <font>
      <b/>
      <sz val="10"/>
      <name val="Trebuchet MS"/>
      <family val="2"/>
    </font>
    <font>
      <sz val="9"/>
      <name val="Trebuchet MS"/>
      <family val="2"/>
    </font>
    <font>
      <sz val="10"/>
      <color theme="1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rgb="FFE20613"/>
      </bottom>
      <diagonal/>
    </border>
    <border>
      <left/>
      <right/>
      <top style="thin">
        <color rgb="FFE20613"/>
      </top>
      <bottom style="thin">
        <color rgb="FFE20613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6" fillId="0" borderId="0"/>
    <xf numFmtId="0" fontId="2" fillId="0" borderId="0"/>
    <xf numFmtId="9" fontId="3" fillId="0" borderId="0" applyFont="0" applyFill="0" applyBorder="0" applyAlignment="0" applyProtection="0"/>
    <xf numFmtId="169" fontId="3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2" applyFont="1"/>
    <xf numFmtId="164" fontId="4" fillId="0" borderId="0" xfId="2" applyNumberFormat="1" applyFont="1"/>
    <xf numFmtId="0" fontId="5" fillId="0" borderId="0" xfId="2" applyFont="1"/>
    <xf numFmtId="0" fontId="7" fillId="0" borderId="0" xfId="2" applyFont="1"/>
    <xf numFmtId="0" fontId="3" fillId="0" borderId="0" xfId="2" applyAlignment="1"/>
    <xf numFmtId="0" fontId="3" fillId="0" borderId="0" xfId="2" applyAlignment="1">
      <alignment horizontal="center"/>
    </xf>
    <xf numFmtId="164" fontId="4" fillId="0" borderId="0" xfId="2" applyNumberFormat="1" applyFont="1" applyBorder="1" applyAlignment="1">
      <alignment horizontal="center" vertical="center" wrapText="1"/>
    </xf>
    <xf numFmtId="168" fontId="7" fillId="0" borderId="0" xfId="2" applyNumberFormat="1" applyFont="1"/>
    <xf numFmtId="0" fontId="0" fillId="0" borderId="0" xfId="0" applyFont="1"/>
    <xf numFmtId="0" fontId="0" fillId="0" borderId="0" xfId="0"/>
    <xf numFmtId="0" fontId="2" fillId="0" borderId="0" xfId="5"/>
    <xf numFmtId="0" fontId="0" fillId="0" borderId="0" xfId="0" pivotButton="1"/>
    <xf numFmtId="168" fontId="0" fillId="0" borderId="0" xfId="0" applyNumberFormat="1"/>
    <xf numFmtId="2" fontId="0" fillId="0" borderId="0" xfId="0" applyNumberFormat="1"/>
    <xf numFmtId="0" fontId="1" fillId="0" borderId="0" xfId="5" applyFont="1"/>
    <xf numFmtId="1" fontId="8" fillId="2" borderId="1" xfId="2" applyNumberFormat="1" applyFont="1" applyFill="1" applyBorder="1"/>
    <xf numFmtId="2" fontId="0" fillId="0" borderId="0" xfId="0" applyNumberFormat="1" applyAlignment="1">
      <alignment horizontal="left"/>
    </xf>
    <xf numFmtId="0" fontId="10" fillId="0" borderId="0" xfId="2" applyFont="1" applyFill="1" applyAlignment="1">
      <alignment horizontal="left"/>
    </xf>
    <xf numFmtId="0" fontId="3" fillId="0" borderId="0" xfId="2" applyFont="1" applyFill="1" applyAlignment="1">
      <alignment horizontal="left"/>
    </xf>
    <xf numFmtId="0" fontId="9" fillId="0" borderId="0" xfId="2" applyFont="1" applyFill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4" fillId="0" borderId="0" xfId="4" applyFont="1" applyBorder="1"/>
    <xf numFmtId="167" fontId="4" fillId="0" borderId="0" xfId="2" applyNumberFormat="1" applyFont="1" applyBorder="1" applyAlignment="1">
      <alignment horizontal="center" vertical="center" wrapText="1"/>
    </xf>
    <xf numFmtId="167" fontId="4" fillId="0" borderId="0" xfId="2" applyNumberFormat="1" applyFont="1" applyBorder="1" applyAlignment="1">
      <alignment horizontal="center" vertical="center"/>
    </xf>
    <xf numFmtId="165" fontId="4" fillId="0" borderId="0" xfId="2" applyNumberFormat="1" applyFont="1" applyBorder="1" applyAlignment="1">
      <alignment horizontal="center" vertical="center"/>
    </xf>
    <xf numFmtId="0" fontId="11" fillId="0" borderId="3" xfId="4" applyFont="1" applyBorder="1" applyAlignment="1"/>
    <xf numFmtId="167" fontId="11" fillId="0" borderId="3" xfId="2" applyNumberFormat="1" applyFont="1" applyBorder="1" applyAlignment="1">
      <alignment horizontal="center" vertical="center" wrapText="1"/>
    </xf>
    <xf numFmtId="167" fontId="11" fillId="0" borderId="3" xfId="2" applyNumberFormat="1" applyFont="1" applyBorder="1" applyAlignment="1">
      <alignment horizontal="center" vertical="top" wrapText="1"/>
    </xf>
    <xf numFmtId="165" fontId="4" fillId="0" borderId="3" xfId="2" applyNumberFormat="1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 wrapText="1"/>
    </xf>
    <xf numFmtId="167" fontId="11" fillId="0" borderId="0" xfId="2" applyNumberFormat="1" applyFont="1" applyBorder="1" applyAlignment="1">
      <alignment horizontal="center" vertical="center" wrapText="1"/>
    </xf>
    <xf numFmtId="164" fontId="11" fillId="0" borderId="0" xfId="2" applyNumberFormat="1" applyFont="1" applyBorder="1" applyAlignment="1">
      <alignment horizontal="center" vertical="center" wrapText="1"/>
    </xf>
    <xf numFmtId="0" fontId="12" fillId="0" borderId="0" xfId="2" applyFont="1"/>
    <xf numFmtId="166" fontId="7" fillId="0" borderId="0" xfId="2" applyNumberFormat="1" applyFont="1"/>
    <xf numFmtId="0" fontId="12" fillId="0" borderId="0" xfId="2" applyFont="1" applyAlignment="1"/>
    <xf numFmtId="0" fontId="4" fillId="3" borderId="0" xfId="2" applyFont="1" applyFill="1" applyBorder="1" applyAlignment="1">
      <alignment horizontal="left" vertical="center" wrapText="1"/>
    </xf>
    <xf numFmtId="0" fontId="4" fillId="3" borderId="0" xfId="2" applyFont="1" applyFill="1" applyBorder="1" applyAlignment="1">
      <alignment horizontal="centerContinuous"/>
    </xf>
    <xf numFmtId="0" fontId="4" fillId="3" borderId="2" xfId="2" applyFont="1" applyFill="1" applyBorder="1" applyAlignment="1">
      <alignment horizontal="left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Continuous" vertical="center" wrapText="1"/>
    </xf>
    <xf numFmtId="0" fontId="13" fillId="0" borderId="0" xfId="5" applyFont="1"/>
    <xf numFmtId="0" fontId="1" fillId="4" borderId="5" xfId="0" applyFont="1" applyFill="1" applyBorder="1"/>
    <xf numFmtId="168" fontId="1" fillId="4" borderId="5" xfId="0" applyNumberFormat="1" applyFont="1" applyFill="1" applyBorder="1"/>
    <xf numFmtId="2" fontId="0" fillId="0" borderId="0" xfId="0" applyNumberFormat="1" applyFont="1"/>
    <xf numFmtId="0" fontId="0" fillId="0" borderId="0" xfId="5" applyFont="1"/>
    <xf numFmtId="0" fontId="0" fillId="0" borderId="4" xfId="0" applyFont="1" applyBorder="1"/>
    <xf numFmtId="0" fontId="9" fillId="0" borderId="0" xfId="2" applyFont="1" applyFill="1" applyAlignment="1">
      <alignment horizontal="left"/>
    </xf>
    <xf numFmtId="0" fontId="3" fillId="0" borderId="0" xfId="2" applyFont="1" applyFill="1" applyAlignment="1">
      <alignment horizontal="left"/>
    </xf>
    <xf numFmtId="0" fontId="10" fillId="0" borderId="0" xfId="2" applyFont="1" applyFill="1" applyAlignment="1">
      <alignment horizontal="left"/>
    </xf>
    <xf numFmtId="0" fontId="4" fillId="3" borderId="0" xfId="2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</cellXfs>
  <cellStyles count="8">
    <cellStyle name="Dezimal 2" xfId="1" xr:uid="{00000000-0005-0000-0000-000000000000}"/>
    <cellStyle name="Euro" xfId="7" xr:uid="{00000000-0005-0000-0000-000001000000}"/>
    <cellStyle name="Prozent 2" xfId="6" xr:uid="{00000000-0005-0000-0000-000002000000}"/>
    <cellStyle name="Standard" xfId="0" builtinId="0"/>
    <cellStyle name="Standard 2" xfId="2" xr:uid="{00000000-0005-0000-0000-000004000000}"/>
    <cellStyle name="Standard 2 2" xfId="5" xr:uid="{00000000-0005-0000-0000-000005000000}"/>
    <cellStyle name="Standard 3" xfId="3" xr:uid="{00000000-0005-0000-0000-000006000000}"/>
    <cellStyle name="Standard_LEHRÜ1" xfId="4" xr:uid="{00000000-0005-0000-0000-000007000000}"/>
  </cellStyles>
  <dxfs count="1">
    <dxf>
      <numFmt numFmtId="2" formatCode="0.00"/>
    </dxf>
  </dxfs>
  <tableStyles count="0" defaultTableStyle="TableStyleMedium9" defaultPivotStyle="PivotStyleLight16"/>
  <colors>
    <mruColors>
      <color rgb="FFE206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721560</xdr:colOff>
      <xdr:row>1</xdr:row>
      <xdr:rowOff>97500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27487"/>
        <a:stretch/>
      </xdr:blipFill>
      <xdr:spPr>
        <a:xfrm>
          <a:off x="0" y="0"/>
          <a:ext cx="8778039" cy="288000"/>
        </a:xfrm>
        <a:prstGeom prst="rect">
          <a:avLst/>
        </a:prstGeom>
      </xdr:spPr>
    </xdr:pic>
    <xdr:clientData/>
  </xdr:twoCellAnchor>
  <xdr:twoCellAnchor editAs="oneCell">
    <xdr:from>
      <xdr:col>8</xdr:col>
      <xdr:colOff>638175</xdr:colOff>
      <xdr:row>0</xdr:row>
      <xdr:rowOff>0</xdr:rowOff>
    </xdr:from>
    <xdr:to>
      <xdr:col>9</xdr:col>
      <xdr:colOff>626880</xdr:colOff>
      <xdr:row>1</xdr:row>
      <xdr:rowOff>94447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6675" y="0"/>
          <a:ext cx="950730" cy="284947"/>
        </a:xfrm>
        <a:prstGeom prst="rect">
          <a:avLst/>
        </a:prstGeom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Frischmann Gabriele, WKÖ Statistik" refreshedDate="42016.59045625" backgroundQuery="1" createdVersion="4" refreshedVersion="4" minRefreshableVersion="3" recordCount="0" supportSubquery="1" supportAdvancedDrill="1" xr:uid="{00000000-000A-0000-FFFF-FFFF68000000}">
  <cacheSource type="external" connectionId="1"/>
  <cacheFields count="1">
    <cacheField name="[Zeitraum].[Zeitraum]" caption="Zeitraum" numFmtId="0" hierarchy="16">
      <sharedItems count="13">
        <s v="[Zeitraum].[2002]" c="2002"/>
        <s v="[Zeitraum].[2003]" c="2003"/>
        <s v="[Zeitraum].[2004]" c="2004"/>
        <s v="[Zeitraum].[2005]" c="2005"/>
        <s v="[Zeitraum].[2006]" c="2006"/>
        <s v="[Zeitraum].[2007]" c="2007"/>
        <s v="[Zeitraum].[2008]" c="2008"/>
        <s v="[Zeitraum].[2009]" c="2009"/>
        <s v="[Zeitraum].[2010]" c="2010"/>
        <s v="[Zeitraum].[2011]" c="2011"/>
        <s v="[Zeitraum].[2012]" c="2012"/>
        <s v="[Zeitraum].[2013]" c="2013"/>
        <s v="[Zeitraum].[2014]" c="2014"/>
      </sharedItems>
    </cacheField>
  </cacheFields>
  <cacheHierarchies count="49">
    <cacheHierarchy uniqueName="[Bezirke].[Bezirke]" caption="Bezirke" defaultMemberUniqueName="[Bezirke].[Bezirke].[Summe Kammern]" allUniqueName="[Bezirke].[Bezirke].[Summe Kammern]" dimensionUniqueName="[Bezirke]" displayFolder="" count="0" unbalanced="0"/>
    <cacheHierarchy uniqueName="[EinzelDoppelLangtexte]" caption="EinzelDoppelLangtexte" defaultMemberUniqueName="[EinzelDoppelLangtexte].[Einfach- und Doppellehren]" allUniqueName="[EinzelDoppelLangtexte].[Einfach- und Doppellehren]" dimensionUniqueName="[EinzelDoppelLangtexte]" displayFolder="" count="0" unbalanced="0"/>
    <cacheHierarchy uniqueName="[EinzelDoppelModulare].[EinzelDoppelModulare]" caption="EinzelDoppelModulare" defaultMemberUniqueName="[EinzelDoppelModulare].[EinzelDoppelModulare].[Summe Lehrberufe]" allUniqueName="[EinzelDoppelModulare].[EinzelDoppelModulare].[Summe Lehrberufe]" dimensionUniqueName="[EinzelDoppelModulare]" displayFolder="" count="0" unbalanced="0"/>
    <cacheHierarchy uniqueName="[FachgruppenÖsterr]" caption="FachgruppenÖsterr" defaultMemberUniqueName="[FachgruppenÖsterr].[Summe FachgruppenÖsterreich]" allUniqueName="[FachgruppenÖsterr].[Summe FachgruppenÖsterreich]" dimensionUniqueName="[FachgruppenÖsterr]" displayFolder="" count="3" unbalanced="0"/>
    <cacheHierarchy uniqueName="[Geburtsjahrgänge]" caption="Geburtsjahrgänge" defaultMemberUniqueName="[Geburtsjahrgänge].[Summe Geburtsjahrgänge]" allUniqueName="[Geburtsjahrgänge].[Summe Geburtsjahrgänge]" dimensionUniqueName="[Geburtsjahrgänge]" displayFolder="" count="0" unbalanced="0"/>
    <cacheHierarchy uniqueName="[Gemeinden].[Gemeinden]" caption="Gemeinden" defaultMemberUniqueName="[Gemeinden].[Gemeinden].[Summe Kammern]" allUniqueName="[Gemeinden].[Gemeinden].[Summe Kammern]" dimensionUniqueName="[Gemeinden]" displayFolder="" count="4" unbalanced="0"/>
    <cacheHierarchy uniqueName="[Geschlecht]" caption="Geschlecht" defaultMemberUniqueName="[Geschlecht].[Gesamt]" allUniqueName="[Geschlecht].[Gesamt]" dimensionUniqueName="[Geschlecht]" displayFolder="" count="2" unbalanced="0"/>
    <cacheHierarchy uniqueName="[Kammern]" caption="Kammern" defaultMemberUniqueName="[Kammern].[Österreich]" allUniqueName="[Kammern].[Österreich]" dimensionUniqueName="[Kammern]" displayFolder="" count="2" unbalanced="0"/>
    <cacheHierarchy uniqueName="[Lehrberufe]" caption="Lehrberufe" defaultMemberUniqueName="[Lehrberufe].[Lehrberufe]" allUniqueName="[Lehrberufe].[Lehrberufe]" dimensionUniqueName="[Lehrberufe]" displayFolder="" count="2" unbalanced="0"/>
    <cacheHierarchy uniqueName="[Lehrberufsgruppen].[Lehrberufsgruppen]" caption="Lehrberufsgruppen" defaultMemberUniqueName="[Lehrberufsgruppen].[Lehrberufsgruppen].[Lehrberufsgruppen]" allUniqueName="[Lehrberufsgruppen].[Lehrberufsgruppen].[Lehrberufsgruppen]" dimensionUniqueName="[Lehrberufsgruppen]" displayFolder="" count="3" unbalanced="0"/>
    <cacheHierarchy uniqueName="[Lehrjahr]" caption="Lehrjahr" defaultMemberUniqueName="[Lehrjahr].[Summe LJ 1bis4]" allUniqueName="[Lehrjahr].[Summe LJ 1bis4]" dimensionUniqueName="[Lehrjahr]" displayFolder="" count="2" unbalanced="0"/>
    <cacheHierarchy uniqueName="[Lehrvertragsart]" caption="Lehrvertragsart" defaultMemberUniqueName="[Lehrvertragsart].[Lehrvertragsarten]" allUniqueName="[Lehrvertragsart].[Lehrvertragsarten]" dimensionUniqueName="[Lehrvertragsart]" displayFolder="" count="2" unbalanced="0"/>
    <cacheHierarchy uniqueName="[Schultypen]" caption="Schultypen" defaultMemberUniqueName="[Schultypen].[Schultypen]" allUniqueName="[Schultypen].[Schultypen]" dimensionUniqueName="[Schultypen]" displayFolder="" count="0" unbalanced="0"/>
    <cacheHierarchy uniqueName="[Sparten]" caption="Sparten" defaultMemberUniqueName="[Sparten].[Sparten]" allUniqueName="[Sparten].[Sparten]" dimensionUniqueName="[Sparten]" displayFolder="" count="0" unbalanced="0"/>
    <cacheHierarchy uniqueName="[SpartenNummer]" caption="SpartenNummer" attribute="1" defaultMemberUniqueName="[SpartenNummer].[Sparten]" allUniqueName="[SpartenNummer].[Sparten]" dimensionUniqueName="[Sparten]" displayFolder="" count="0" unbalanced="0"/>
    <cacheHierarchy uniqueName="[Staatsbürgerschaft]" caption="Staatsbürgerschaft" defaultMemberUniqueName="[Staatsbürgerschaft].[Staatsbürger Gesamt]" allUniqueName="[Staatsbürgerschaft].[Staatsbürger Gesamt]" dimensionUniqueName="[Staatsbürgerschaft]" displayFolder="" count="0" unbalanced="0"/>
    <cacheHierarchy uniqueName="[Zeitraum]" caption="Zeitraum" defaultMemberUniqueName="[Zeitraum].[2002]" dimensionUniqueName="[Zeitraum]" displayFolder="" count="1" unbalanced="0">
      <fieldsUsage count="1">
        <fieldUsage x="0"/>
      </fieldsUsage>
    </cacheHierarchy>
    <cacheHierarchy uniqueName="[Bezirke].[Bezirk]" caption="Bezirk" attribute="1" defaultMemberUniqueName="[Bezirke].[Bezirk].[Summe Kammern]" allUniqueName="[Bezirke].[Bezirk].[Summe Kammern]" dimensionUniqueName="[Bezirke]" displayFolder="" count="0" unbalanced="0" hidden="1"/>
    <cacheHierarchy uniqueName="[Bezirke].[generated attribute 1]" caption="generated attribute 1" attribute="1" keyAttribute="1" defaultMemberUniqueName="[Bezirke].[generated attribute 1].[Summe Kammern]" allUniqueName="[Bezirke].[generated attribute 1].[Summe Kammern]" dimensionUniqueName="[Bezirke]" displayFolder="" count="0" unbalanced="0" hidden="1"/>
    <cacheHierarchy uniqueName="[Bezirke].[Kammer attribute]" caption="Kammer attribute" attribute="1" defaultMemberUniqueName="[Bezirke].[Kammer attribute].[Summe Kammern]" allUniqueName="[Bezirke].[Kammer attribute].[Summe Kammern]" dimensionUniqueName="[Bezirke]" displayFolder="" count="0" unbalanced="0" hidden="1"/>
    <cacheHierarchy uniqueName="[generated attribute 3]" caption="generated attribute 3" attribute="1" keyAttribute="1" defaultMemberUniqueName="[generated attribute 3].[Einzel und Doppellehren]" allUniqueName="[generated attribute 3].[Einzel und Doppellehren]" dimensionUniqueName="[EinzelDoppelLangtexte]" displayFolder="" count="0" unbalanced="0" hidden="1"/>
    <cacheHierarchy uniqueName="[Lehrberuf]" caption="Lehrberuf" attribute="1" defaultMemberUniqueName="[Lehrberuf].[Einzel und Doppellehren]" allUniqueName="[Lehrberuf].[Einzel und Doppellehren]" dimensionUniqueName="[EinzelDoppelLangtexte]" displayFolder="" count="0" unbalanced="0" hidden="1"/>
    <cacheHierarchy uniqueName="[Lehre attribute]" caption="Lehre attribute" attribute="1" defaultMemberUniqueName="[Lehre attribute].[Einzel und Doppellehren]" allUniqueName="[Lehre attribute].[Einzel und Doppellehren]" dimensionUniqueName="[EinzelDoppelLangtexte]" displayFolder="" count="0" unbalanced="0" hidden="1"/>
    <cacheHierarchy uniqueName="[EinzelDoppelModulare].[Lehrberuf]" caption="Lehrberuf" attribute="1" defaultMemberUniqueName="[EinzelDoppelModulare].[Lehrberuf].[Summe Lehrberufe]" allUniqueName="[EinzelDoppelModulare].[Lehrberuf].[Summe Lehrberufe]" dimensionUniqueName="[EinzelDoppelModulare]" displayFolder="" count="0" unbalanced="0" hidden="1"/>
    <cacheHierarchy uniqueName="[EinzelDoppelModulare].[LehrberufeArtModule]" caption="LehrberufeArtModule" attribute="1" keyAttribute="1" defaultMemberUniqueName="[EinzelDoppelModulare].[LehrberufeArtModule].[Summe Lehrberufe]" allUniqueName="[EinzelDoppelModulare].[LehrberufeArtModule].[Summe Lehrberufe]" dimensionUniqueName="[EinzelDoppelModulare]" displayFolder="" count="0" unbalanced="0" hidden="1"/>
    <cacheHierarchy uniqueName="[EinzelDoppelModulare].[Lehrberufsart]" caption="Lehrberufsart" attribute="1" defaultMemberUniqueName="[EinzelDoppelModulare].[Lehrberufsart].[Summe Lehrberufe]" allUniqueName="[EinzelDoppelModulare].[Lehrberufsart].[Summe Lehrberufe]" dimensionUniqueName="[EinzelDoppelModulare]" displayFolder="" count="0" unbalanced="0" hidden="1"/>
    <cacheHierarchy uniqueName="[FGR]" caption="FGR" attribute="1" defaultMemberUniqueName="[FGR].[Summe FachgruppenÖsterreich]" allUniqueName="[FGR].[Summe FachgruppenÖsterreich]" dimensionUniqueName="[FachgruppenÖsterr]" displayFolder="" count="0" unbalanced="0" hidden="1"/>
    <cacheHierarchy uniqueName="[generated attribute 4]" caption="generated attribute 4" attribute="1" keyAttribute="1" defaultMemberUniqueName="[generated attribute 4].[Summe FachgruppenÖsterreich]" allUniqueName="[generated attribute 4].[Summe FachgruppenÖsterreich]" dimensionUniqueName="[FachgruppenÖsterr]" displayFolder="" count="0" unbalanced="0" hidden="1"/>
    <cacheHierarchy uniqueName="[Sparte attribute 1]" caption="Sparte attribute 1" attribute="1" defaultMemberUniqueName="[Sparte attribute 1].[Summe FachgruppenÖsterreich]" allUniqueName="[Sparte attribute 1].[Summe FachgruppenÖsterreich]" dimensionUniqueName="[FachgruppenÖsterr]" displayFolder="" count="0" unbalanced="0" hidden="1"/>
    <cacheHierarchy uniqueName="[Jahrgang attribute]" caption="Jahrgang attribute" attribute="1" keyAttribute="1" defaultMemberUniqueName="[Jahrgang attribute].[Summe Geburtsjahrgänge]" allUniqueName="[Jahrgang attribute].[Summe Geburtsjahrgänge]" dimensionUniqueName="[Geburtsjahrgänge]" displayFolder="" count="0" unbalanced="0" hidden="1"/>
    <cacheHierarchy uniqueName="[Gemeinden].[Bezirk]" caption="Bezirk" attribute="1" defaultMemberUniqueName="[Gemeinden].[Bezirk].[Summe Kammern]" allUniqueName="[Gemeinden].[Bezirk].[Summe Kammern]" dimensionUniqueName="[Gemeinden]" displayFolder="" count="0" unbalanced="0" hidden="1"/>
    <cacheHierarchy uniqueName="[Gemeinden].[Gemeinde]" caption="Gemeinde" attribute="1" defaultMemberUniqueName="[Gemeinden].[Gemeinde].[Summe Kammern]" allUniqueName="[Gemeinden].[Gemeinde].[Summe Kammern]" dimensionUniqueName="[Gemeinden]" displayFolder="" count="0" unbalanced="0" hidden="1"/>
    <cacheHierarchy uniqueName="[Gemeinden].[generated attribute 2]" caption="generated attribute 2" attribute="1" keyAttribute="1" defaultMemberUniqueName="[Gemeinden].[generated attribute 2].[Summe Kammern]" allUniqueName="[Gemeinden].[generated attribute 2].[Summe Kammern]" dimensionUniqueName="[Gemeinden]" displayFolder="" count="0" unbalanced="0" hidden="1"/>
    <cacheHierarchy uniqueName="[Gemeinden].[Kammer attribute 1]" caption="Kammer attribute 1" attribute="1" defaultMemberUniqueName="[Gemeinden].[Kammer attribute 1].[Summe Kammern]" allUniqueName="[Gemeinden].[Kammer attribute 1].[Summe Kammern]" dimensionUniqueName="[Gemeinden]" displayFolder="" count="0" unbalanced="0" hidden="1"/>
    <cacheHierarchy uniqueName="[Geschlecht attribute]" caption="Geschlecht attribute" attribute="1" keyAttribute="1" defaultMemberUniqueName="[Geschlecht attribute].[Gesamt]" allUniqueName="[Geschlecht attribute].[Gesamt]" dimensionUniqueName="[Geschlecht]" displayFolder="" count="0" unbalanced="0" hidden="1"/>
    <cacheHierarchy uniqueName="[Kammer attribute 2]" caption="Kammer attribute 2" attribute="1" keyAttribute="1" defaultMemberUniqueName="[Kammer attribute 2].[Österreich]" allUniqueName="[Kammer attribute 2].[Österreich]" dimensionUniqueName="[Kammern]" displayFolder="" count="0" unbalanced="0" hidden="1"/>
    <cacheHierarchy uniqueName="[Lehrberuf attribute 2]" caption="Lehrberuf attribute 2" attribute="1" defaultMemberUniqueName="[Lehrberuf attribute 2].[Lehrberufe]" allUniqueName="[Lehrberuf attribute 2].[Lehrberufe]" dimensionUniqueName="[Lehrberufe]" displayFolder="" count="0" unbalanced="0" hidden="1"/>
    <cacheHierarchy uniqueName="[MODNR1]" caption="MODNR1" attribute="1" keyAttribute="1" defaultMemberUniqueName="[MODNR1].[Lehrberufe]" allUniqueName="[MODNR1].[Lehrberufe]" dimensionUniqueName="[Lehrberufe]" displayFolder="" count="0" unbalanced="0" hidden="1"/>
    <cacheHierarchy uniqueName="[Lehrberufsgruppen].[LB Gruppennummer]" caption="LB Gruppennummer" attribute="1" defaultMemberUniqueName="[Lehrberufsgruppen].[LB Gruppennummer].[Lehrberufsgruppen]" allUniqueName="[Lehrberufsgruppen].[LB Gruppennummer].[Lehrberufsgruppen]" dimensionUniqueName="[Lehrberufsgruppen]" displayFolder="" count="0" unbalanced="0" hidden="1"/>
    <cacheHierarchy uniqueName="[Lehrberufsgruppen].[Lehrberufsnummer]" caption="Lehrberufsnummer" attribute="1" defaultMemberUniqueName="[Lehrberufsgruppen].[Lehrberufsnummer].[Lehrberufsgruppen]" allUniqueName="[Lehrberufsgruppen].[Lehrberufsnummer].[Lehrberufsgruppen]" dimensionUniqueName="[Lehrberufsgruppen]" displayFolder="" count="0" unbalanced="0" hidden="1"/>
    <cacheHierarchy uniqueName="[Lehrberufsgruppen].[Vw STAT Lehrberufsgruppen]" caption="Vw STAT Lehrberufsgruppen" attribute="1" keyAttribute="1" defaultMemberUniqueName="[Lehrberufsgruppen].[Vw STAT Lehrberufsgruppen].[Lehrberufsgruppen]" allUniqueName="[Lehrberufsgruppen].[Vw STAT Lehrberufsgruppen].[Lehrberufsgruppen]" dimensionUniqueName="[Lehrberufsgruppen]" displayFolder="" count="0" unbalanced="0" hidden="1"/>
    <cacheHierarchy uniqueName="[Lehrjahr attribute]" caption="Lehrjahr attribute" attribute="1" keyAttribute="1" defaultMemberUniqueName="[Lehrjahr attribute].[Summe LJ 1bis4]" allUniqueName="[Lehrjahr attribute].[Summe LJ 1bis4]" dimensionUniqueName="[Lehrjahr]" displayFolder="" count="0" unbalanced="0" hidden="1"/>
    <cacheHierarchy uniqueName="[Lehrvertragsart attribute]" caption="Lehrvertragsart attribute" attribute="1" keyAttribute="1" defaultMemberUniqueName="[Lehrvertragsart attribute].[Lehrvertragsarten]" allUniqueName="[Lehrvertragsart attribute].[Lehrvertragsarten]" dimensionUniqueName="[Lehrvertragsart]" displayFolder="" count="0" unbalanced="0" hidden="1"/>
    <cacheHierarchy uniqueName="[Schultyp attribute]" caption="Schultyp attribute" attribute="1" keyAttribute="1" defaultMemberUniqueName="[Schultyp attribute].[Schultypen]" allUniqueName="[Schultyp attribute].[Schultypen]" dimensionUniqueName="[Schultypen]" displayFolder="" count="0" unbalanced="0" hidden="1"/>
    <cacheHierarchy uniqueName="[Sparte attribute 2]" caption="Sparte attribute 2" attribute="1" keyAttribute="1" defaultMemberUniqueName="[Sparte attribute 2].[Sparten]" allUniqueName="[Sparte attribute 2].[Sparten]" dimensionUniqueName="[Sparten]" displayFolder="" count="0" unbalanced="0" hidden="1"/>
    <cacheHierarchy uniqueName="[Staatsbürgerschaft attribute 4]" caption="Staatsbürgerschaft attribute 4" attribute="1" keyAttribute="1" defaultMemberUniqueName="[Staatsbürgerschaft attribute 4].[Staatsbürger Gesamt]" allUniqueName="[Staatsbürgerschaft attribute 4].[Staatsbürger Gesamt]" dimensionUniqueName="[Staatsbürgerschaft]" displayFolder="" count="0" unbalanced="0" hidden="1"/>
    <cacheHierarchy uniqueName="[Zeitraum attribute]" caption="Zeitraum attribute" attribute="1" keyAttribute="1" defaultMemberUniqueName="[Zeitraum attribute].[2002]" dimensionUniqueName="[Zeitraum]" displayFolder="" count="0" unbalanced="0" hidden="1"/>
    <cacheHierarchy uniqueName="[Measures].[AnzahlLL]" caption="AnzahlLL" measure="1" displayFolder="" measureGroup="AnzahlLehrlingeundLehrbetriebeFGRÖsterr" count="0"/>
    <cacheHierarchy uniqueName="[Measures].[AnzahlLB]" caption="AnzahlLB" measure="1" displayFolder="" measureGroup="AnzahlLehrlingeundLehrbetriebeFGRÖsterr" count="0"/>
  </cacheHierarchies>
  <kpis count="0"/>
  <dimensions count="17">
    <dimension name="Bezirke" uniqueName="[Bezirke]" caption="Bezirke"/>
    <dimension name="EinzelDoppelLangtexte" uniqueName="[EinzelDoppelLangtexte]" caption="EinzelDoppelLangtexte"/>
    <dimension name="EinzelDoppelModulare" uniqueName="[EinzelDoppelModulare]" caption="EinzelDoppelModulare"/>
    <dimension name="FachgruppenÖsterr" uniqueName="[FachgruppenÖsterr]" caption="FachgruppenÖsterr"/>
    <dimension name="Geburtsjahrgänge" uniqueName="[Geburtsjahrgänge]" caption="Geburtsjahrgänge"/>
    <dimension name="Gemeinden" uniqueName="[Gemeinden]" caption="Gemeinden"/>
    <dimension name="Geschlecht" uniqueName="[Geschlecht]" caption="Geschlecht"/>
    <dimension name="Kammern" uniqueName="[Kammern]" caption="Kammern"/>
    <dimension name="Lehrberufe" uniqueName="[Lehrberufe]" caption="Lehrberufe"/>
    <dimension name="Lehrberufsgruppen" uniqueName="[Lehrberufsgruppen]" caption="Lehrberufsgruppen"/>
    <dimension name="Lehrjahr" uniqueName="[Lehrjahr]" caption="Lehrjahr"/>
    <dimension name="Lehrvertragsart" uniqueName="[Lehrvertragsart]" caption="Lehrvertragsart"/>
    <dimension measure="1" name="Measures" uniqueName="[Measures]" caption="Measures"/>
    <dimension name="Schultypen" uniqueName="[Schultypen]" caption="Schultypen"/>
    <dimension name="Sparten" uniqueName="[Sparten]" caption="Sparten"/>
    <dimension name="Staatsbürgerschaft" uniqueName="[Staatsbürgerschaft]" caption="Staatsbürgerschaft"/>
    <dimension name="Zeitraum" uniqueName="[Zeitraum]" caption="Zeitraum"/>
  </dimensions>
  <measureGroups count="1">
    <measureGroup name="AnzahlLehrlingeundLehrbetriebeFGRÖsterr" caption="AnzahlLehrlingeundLehrbetriebeFGRÖsterr"/>
  </measureGroups>
  <maps count="16">
    <map measureGroup="0" dimension="0"/>
    <map measureGroup="0" dimension="1"/>
    <map measureGroup="0" dimension="2"/>
    <map measureGroup="0" dimension="3"/>
    <map measureGroup="0" dimension="4"/>
    <map measureGroup="0" dimension="5"/>
    <map measureGroup="0" dimension="6"/>
    <map measureGroup="0" dimension="7"/>
    <map measureGroup="0" dimension="8"/>
    <map measureGroup="0" dimension="9"/>
    <map measureGroup="0" dimension="10"/>
    <map measureGroup="0" dimension="11"/>
    <map measureGroup="0" dimension="13"/>
    <map measureGroup="0" dimension="14"/>
    <map measureGroup="0" dimension="15"/>
    <map measureGroup="0" dimension="16"/>
  </maps>
  <extLst>
    <ext xmlns:x14="http://schemas.microsoft.com/office/spreadsheetml/2009/9/main" uri="{725AE2AE-9491-48be-B2B4-4EB974FC3084}">
      <x14:pivotCacheDefinition supportSubqueryNonVisual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3" cacheId="130" applyNumberFormats="0" applyBorderFormats="0" applyFontFormats="0" applyPatternFormats="0" applyAlignmentFormats="0" applyWidthHeightFormats="1" dataCaption="Werte" updatedVersion="4" minRefreshableVersion="3" useAutoFormatting="1" subtotalHiddenItems="1" itemPrintTitles="1" createdVersion="4" indent="0" outline="1" outlineData="1" multipleFieldFilters="0" fieldListSortAscending="1">
  <location ref="A30:A43" firstHeaderRow="1" firstDataRow="1" firstDataCol="1"/>
  <pivotFields count="1">
    <pivotField axis="axisRow" allDrilled="1" showAll="0" dataSourceSort="1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</pivotFields>
  <rowFields count="1"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</rowItems>
  <formats count="1">
    <format dxfId="0">
      <pivotArea dataOnly="0" labelOnly="1" fieldPosition="0">
        <references count="1">
          <reference field="0" count="0"/>
        </references>
      </pivotArea>
    </format>
  </formats>
  <pivotHierarchies count="49"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6"/>
  </rowHierarchiesUsage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4:M22"/>
  <sheetViews>
    <sheetView showGridLines="0" tabSelected="1" zoomScaleNormal="100" workbookViewId="0">
      <selection activeCell="A4" sqref="A4:J4"/>
    </sheetView>
  </sheetViews>
  <sheetFormatPr baseColWidth="10" defaultColWidth="11.42578125" defaultRowHeight="15" x14ac:dyDescent="0.3"/>
  <cols>
    <col min="1" max="1" width="30.7109375" style="1" customWidth="1"/>
    <col min="2" max="8" width="10.7109375" style="1" customWidth="1"/>
    <col min="9" max="9" width="14.42578125" style="1" customWidth="1"/>
    <col min="10" max="16384" width="11.42578125" style="1"/>
  </cols>
  <sheetData>
    <row r="4" spans="1:12" ht="18" x14ac:dyDescent="0.35">
      <c r="A4" s="48" t="str">
        <f>"LEHRLINGSSTATISTIK, Stichtag 31.12."</f>
        <v>LEHRLINGSSTATISTIK, Stichtag 31.12.</v>
      </c>
      <c r="B4" s="49"/>
      <c r="C4" s="49"/>
      <c r="D4" s="49"/>
      <c r="E4" s="49"/>
      <c r="F4" s="49"/>
      <c r="G4" s="49"/>
      <c r="H4" s="49"/>
      <c r="I4" s="49"/>
      <c r="J4" s="49"/>
    </row>
    <row r="5" spans="1:12" s="3" customFormat="1" ht="18" x14ac:dyDescent="0.35">
      <c r="A5" s="50" t="str">
        <f>"Lehrlinge im 1. Lehrjahr nach Bundesländern 2005 - " &amp; Aktuelles_Jahr &amp; " " &amp; Status</f>
        <v xml:space="preserve">Lehrlinge im 1. Lehrjahr nach Bundesländern 2005 - 2025 </v>
      </c>
      <c r="B5" s="49"/>
      <c r="C5" s="49"/>
      <c r="D5" s="49"/>
      <c r="E5" s="49"/>
      <c r="F5" s="49"/>
      <c r="G5" s="49"/>
      <c r="H5" s="49"/>
      <c r="I5" s="49"/>
      <c r="J5" s="49"/>
      <c r="K5" s="6"/>
      <c r="L5" s="6"/>
    </row>
    <row r="6" spans="1:12" s="3" customFormat="1" ht="18" x14ac:dyDescent="0.35">
      <c r="A6" s="18"/>
      <c r="B6" s="19"/>
      <c r="C6" s="19"/>
      <c r="D6" s="19"/>
      <c r="E6" s="19"/>
      <c r="F6" s="19"/>
      <c r="G6" s="19"/>
      <c r="H6" s="19"/>
      <c r="I6" s="19"/>
      <c r="J6" s="19"/>
      <c r="K6" s="6"/>
      <c r="L6" s="6"/>
    </row>
    <row r="7" spans="1:12" s="3" customFormat="1" ht="13.5" customHeight="1" x14ac:dyDescent="0.35">
      <c r="A7" s="20"/>
      <c r="B7" s="20"/>
      <c r="C7" s="20"/>
      <c r="D7" s="21"/>
      <c r="E7" s="21"/>
      <c r="F7" s="21"/>
      <c r="G7" s="21"/>
      <c r="H7" s="21"/>
      <c r="I7" s="22"/>
    </row>
    <row r="8" spans="1:12" ht="14.25" customHeight="1" x14ac:dyDescent="0.3">
      <c r="A8" s="37" t="s">
        <v>13</v>
      </c>
      <c r="B8" s="51" t="s">
        <v>14</v>
      </c>
      <c r="C8" s="52"/>
      <c r="D8" s="52"/>
      <c r="E8" s="52"/>
      <c r="F8" s="52"/>
      <c r="G8" s="52"/>
      <c r="H8" s="52"/>
      <c r="I8" s="52"/>
      <c r="J8" s="38" t="s">
        <v>15</v>
      </c>
    </row>
    <row r="9" spans="1:12" ht="27.75" customHeight="1" x14ac:dyDescent="0.3">
      <c r="A9" s="39" t="s">
        <v>0</v>
      </c>
      <c r="B9" s="40">
        <v>2005</v>
      </c>
      <c r="C9" s="40">
        <v>2010</v>
      </c>
      <c r="D9" s="40">
        <v>2015</v>
      </c>
      <c r="E9" s="40">
        <v>2020</v>
      </c>
      <c r="F9" s="40">
        <f>Aktuelles_Jahr-3</f>
        <v>2022</v>
      </c>
      <c r="G9" s="40">
        <f>Aktuelles_Jahr-2</f>
        <v>2023</v>
      </c>
      <c r="H9" s="40">
        <f>Aktuelles_Jahr-1</f>
        <v>2024</v>
      </c>
      <c r="I9" s="41">
        <f>Aktuelles_Jahr</f>
        <v>2025</v>
      </c>
      <c r="J9" s="40" t="s">
        <v>16</v>
      </c>
    </row>
    <row r="10" spans="1:12" ht="16.5" customHeight="1" x14ac:dyDescent="0.3">
      <c r="A10" s="23" t="s">
        <v>1</v>
      </c>
      <c r="B10" s="24">
        <v>864</v>
      </c>
      <c r="C10" s="25">
        <v>900</v>
      </c>
      <c r="D10" s="25">
        <v>798</v>
      </c>
      <c r="E10" s="25">
        <v>784</v>
      </c>
      <c r="F10" s="25">
        <f>LOOKUP(F$9,olap_sp_bld_1Lj!$15:$15,olap_sp_bld_1Lj!18:18)</f>
        <v>917</v>
      </c>
      <c r="G10" s="25">
        <f>LOOKUP(G$9,olap_sp_bld_1Lj!$15:$15,olap_sp_bld_1Lj!18:18)</f>
        <v>837</v>
      </c>
      <c r="H10" s="25">
        <f>LOOKUP(H$9,olap_sp_bld_1Lj!$15:$15,olap_sp_bld_1Lj!18:18)</f>
        <v>749</v>
      </c>
      <c r="I10" s="25">
        <f>LOOKUP(I$9,olap_sp_bld_1Lj!$15:$15,olap_sp_bld_1Lj!18:18)</f>
        <v>726</v>
      </c>
      <c r="J10" s="26">
        <f>SUM(I10/H10)*100-100</f>
        <v>-3.070761014686255</v>
      </c>
      <c r="L10" s="7"/>
    </row>
    <row r="11" spans="1:12" ht="16.5" customHeight="1" x14ac:dyDescent="0.3">
      <c r="A11" s="23" t="s">
        <v>2</v>
      </c>
      <c r="B11" s="24">
        <v>2886</v>
      </c>
      <c r="C11" s="25">
        <v>2850</v>
      </c>
      <c r="D11" s="25">
        <v>2225</v>
      </c>
      <c r="E11" s="25">
        <v>2187</v>
      </c>
      <c r="F11" s="25">
        <f>LOOKUP(F$9,olap_sp_bld_1Lj!$15:$15,olap_sp_bld_1Lj!19:19)</f>
        <v>2389</v>
      </c>
      <c r="G11" s="25">
        <f>LOOKUP(G$9,olap_sp_bld_1Lj!$15:$15,olap_sp_bld_1Lj!19:19)</f>
        <v>2393</v>
      </c>
      <c r="H11" s="25">
        <f>LOOKUP(H$9,olap_sp_bld_1Lj!$15:$15,olap_sp_bld_1Lj!19:19)</f>
        <v>2165</v>
      </c>
      <c r="I11" s="25">
        <f>LOOKUP(I$9,olap_sp_bld_1Lj!$15:$15,olap_sp_bld_1Lj!19:19)</f>
        <v>2043</v>
      </c>
      <c r="J11" s="26">
        <f t="shared" ref="J11:J19" si="0">SUM(I11/H11)*100-100</f>
        <v>-5.6351039260970026</v>
      </c>
      <c r="L11" s="7"/>
    </row>
    <row r="12" spans="1:12" ht="16.5" customHeight="1" x14ac:dyDescent="0.3">
      <c r="A12" s="23" t="s">
        <v>3</v>
      </c>
      <c r="B12" s="24">
        <v>5739</v>
      </c>
      <c r="C12" s="25">
        <v>6172</v>
      </c>
      <c r="D12" s="25">
        <v>4990</v>
      </c>
      <c r="E12" s="25">
        <v>4960</v>
      </c>
      <c r="F12" s="25">
        <f>LOOKUP(F$9,olap_sp_bld_1Lj!$15:$15,olap_sp_bld_1Lj!20:20)</f>
        <v>5664</v>
      </c>
      <c r="G12" s="25">
        <f>LOOKUP(G$9,olap_sp_bld_1Lj!$15:$15,olap_sp_bld_1Lj!20:20)</f>
        <v>5233</v>
      </c>
      <c r="H12" s="25">
        <f>LOOKUP(H$9,olap_sp_bld_1Lj!$15:$15,olap_sp_bld_1Lj!20:20)</f>
        <v>5051</v>
      </c>
      <c r="I12" s="25">
        <f>LOOKUP(I$9,olap_sp_bld_1Lj!$15:$15,olap_sp_bld_1Lj!20:20)</f>
        <v>4911</v>
      </c>
      <c r="J12" s="26">
        <f t="shared" si="0"/>
        <v>-2.7717283706196696</v>
      </c>
      <c r="L12" s="7"/>
    </row>
    <row r="13" spans="1:12" ht="16.5" customHeight="1" x14ac:dyDescent="0.3">
      <c r="A13" s="23" t="s">
        <v>4</v>
      </c>
      <c r="B13" s="24">
        <v>8306</v>
      </c>
      <c r="C13" s="25">
        <v>8010</v>
      </c>
      <c r="D13" s="25">
        <v>6708</v>
      </c>
      <c r="E13" s="25">
        <v>6589</v>
      </c>
      <c r="F13" s="25">
        <f>LOOKUP(F$9,olap_sp_bld_1Lj!$15:$15,olap_sp_bld_1Lj!21:21)</f>
        <v>7098</v>
      </c>
      <c r="G13" s="25">
        <f>LOOKUP(G$9,olap_sp_bld_1Lj!$15:$15,olap_sp_bld_1Lj!21:21)</f>
        <v>6779</v>
      </c>
      <c r="H13" s="25">
        <f>LOOKUP(H$9,olap_sp_bld_1Lj!$15:$15,olap_sp_bld_1Lj!21:21)</f>
        <v>6347</v>
      </c>
      <c r="I13" s="25">
        <f>LOOKUP(I$9,olap_sp_bld_1Lj!$15:$15,olap_sp_bld_1Lj!21:21)</f>
        <v>6015</v>
      </c>
      <c r="J13" s="26">
        <f t="shared" si="0"/>
        <v>-5.2308177091539392</v>
      </c>
      <c r="L13" s="7"/>
    </row>
    <row r="14" spans="1:12" ht="16.5" customHeight="1" x14ac:dyDescent="0.3">
      <c r="A14" s="23" t="s">
        <v>5</v>
      </c>
      <c r="B14" s="24">
        <v>3129</v>
      </c>
      <c r="C14" s="25">
        <v>2992</v>
      </c>
      <c r="D14" s="25">
        <v>2301</v>
      </c>
      <c r="E14" s="25">
        <v>2219</v>
      </c>
      <c r="F14" s="25">
        <f>LOOKUP(F$9,olap_sp_bld_1Lj!$15:$15,olap_sp_bld_1Lj!22:22)</f>
        <v>2452</v>
      </c>
      <c r="G14" s="25">
        <f>LOOKUP(G$9,olap_sp_bld_1Lj!$15:$15,olap_sp_bld_1Lj!22:22)</f>
        <v>2348</v>
      </c>
      <c r="H14" s="25">
        <f>LOOKUP(H$9,olap_sp_bld_1Lj!$15:$15,olap_sp_bld_1Lj!22:22)</f>
        <v>2267</v>
      </c>
      <c r="I14" s="25">
        <f>LOOKUP(I$9,olap_sp_bld_1Lj!$15:$15,olap_sp_bld_1Lj!22:22)</f>
        <v>2194</v>
      </c>
      <c r="J14" s="26">
        <f t="shared" si="0"/>
        <v>-3.220114689016313</v>
      </c>
      <c r="L14" s="7"/>
    </row>
    <row r="15" spans="1:12" ht="16.5" customHeight="1" x14ac:dyDescent="0.3">
      <c r="A15" s="23" t="s">
        <v>6</v>
      </c>
      <c r="B15" s="24">
        <v>5778</v>
      </c>
      <c r="C15" s="25">
        <v>5766</v>
      </c>
      <c r="D15" s="25">
        <v>4639</v>
      </c>
      <c r="E15" s="25">
        <v>4351</v>
      </c>
      <c r="F15" s="25">
        <f>LOOKUP(F$9,olap_sp_bld_1Lj!$15:$15,olap_sp_bld_1Lj!23:23)</f>
        <v>4832</v>
      </c>
      <c r="G15" s="25">
        <f>LOOKUP(G$9,olap_sp_bld_1Lj!$15:$15,olap_sp_bld_1Lj!23:23)</f>
        <v>4787</v>
      </c>
      <c r="H15" s="25">
        <f>LOOKUP(H$9,olap_sp_bld_1Lj!$15:$15,olap_sp_bld_1Lj!23:23)</f>
        <v>4534</v>
      </c>
      <c r="I15" s="25">
        <f>LOOKUP(I$9,olap_sp_bld_1Lj!$15:$15,olap_sp_bld_1Lj!23:23)</f>
        <v>4292</v>
      </c>
      <c r="J15" s="26">
        <f t="shared" si="0"/>
        <v>-5.337450374944865</v>
      </c>
      <c r="L15" s="7"/>
    </row>
    <row r="16" spans="1:12" ht="16.5" customHeight="1" x14ac:dyDescent="0.3">
      <c r="A16" s="23" t="s">
        <v>7</v>
      </c>
      <c r="B16" s="24">
        <v>4246</v>
      </c>
      <c r="C16" s="25">
        <v>4128</v>
      </c>
      <c r="D16" s="25">
        <v>3344</v>
      </c>
      <c r="E16" s="25">
        <v>3001</v>
      </c>
      <c r="F16" s="25">
        <f>LOOKUP(F$9,olap_sp_bld_1Lj!$15:$15,olap_sp_bld_1Lj!24:24)</f>
        <v>3191</v>
      </c>
      <c r="G16" s="25">
        <f>LOOKUP(G$9,olap_sp_bld_1Lj!$15:$15,olap_sp_bld_1Lj!24:24)</f>
        <v>3080</v>
      </c>
      <c r="H16" s="25">
        <f>LOOKUP(H$9,olap_sp_bld_1Lj!$15:$15,olap_sp_bld_1Lj!24:24)</f>
        <v>2943</v>
      </c>
      <c r="I16" s="25">
        <f>LOOKUP(I$9,olap_sp_bld_1Lj!$15:$15,olap_sp_bld_1Lj!24:24)</f>
        <v>2735</v>
      </c>
      <c r="J16" s="26">
        <f t="shared" si="0"/>
        <v>-7.0676180767923995</v>
      </c>
      <c r="L16" s="7"/>
    </row>
    <row r="17" spans="1:13" ht="15" customHeight="1" x14ac:dyDescent="0.3">
      <c r="A17" s="23" t="s">
        <v>8</v>
      </c>
      <c r="B17" s="24">
        <v>2413</v>
      </c>
      <c r="C17" s="25">
        <v>2504</v>
      </c>
      <c r="D17" s="25">
        <v>2083</v>
      </c>
      <c r="E17" s="25">
        <v>1907</v>
      </c>
      <c r="F17" s="25">
        <f>LOOKUP(F$9,olap_sp_bld_1Lj!$15:$15,olap_sp_bld_1Lj!25:25)</f>
        <v>2011</v>
      </c>
      <c r="G17" s="25">
        <f>LOOKUP(G$9,olap_sp_bld_1Lj!$15:$15,olap_sp_bld_1Lj!25:25)</f>
        <v>2023</v>
      </c>
      <c r="H17" s="25">
        <f>LOOKUP(H$9,olap_sp_bld_1Lj!$15:$15,olap_sp_bld_1Lj!25:25)</f>
        <v>1883</v>
      </c>
      <c r="I17" s="25">
        <f>LOOKUP(I$9,olap_sp_bld_1Lj!$15:$15,olap_sp_bld_1Lj!25:25)</f>
        <v>1715</v>
      </c>
      <c r="J17" s="26">
        <f t="shared" si="0"/>
        <v>-8.9219330855018484</v>
      </c>
      <c r="L17" s="7"/>
      <c r="M17" s="9"/>
    </row>
    <row r="18" spans="1:13" ht="15" customHeight="1" x14ac:dyDescent="0.3">
      <c r="A18" s="23" t="s">
        <v>9</v>
      </c>
      <c r="B18" s="24">
        <v>5191</v>
      </c>
      <c r="C18" s="25">
        <v>6439</v>
      </c>
      <c r="D18" s="25">
        <v>5396</v>
      </c>
      <c r="E18" s="25">
        <v>5971</v>
      </c>
      <c r="F18" s="25">
        <f>LOOKUP(F$9,olap_sp_bld_1Lj!$15:$15,olap_sp_bld_1Lj!26:26)</f>
        <v>6679</v>
      </c>
      <c r="G18" s="25">
        <f>LOOKUP(G$9,olap_sp_bld_1Lj!$15:$15,olap_sp_bld_1Lj!26:26)</f>
        <v>6602</v>
      </c>
      <c r="H18" s="25">
        <f>LOOKUP(H$9,olap_sp_bld_1Lj!$15:$15,olap_sp_bld_1Lj!26:26)</f>
        <v>6180</v>
      </c>
      <c r="I18" s="25">
        <f>LOOKUP(I$9,olap_sp_bld_1Lj!$15:$15,olap_sp_bld_1Lj!26:26)</f>
        <v>6021</v>
      </c>
      <c r="J18" s="26">
        <f t="shared" si="0"/>
        <v>-2.572815533980588</v>
      </c>
      <c r="L18" s="7"/>
      <c r="M18" s="10"/>
    </row>
    <row r="19" spans="1:13" ht="16.5" customHeight="1" x14ac:dyDescent="0.3">
      <c r="A19" s="27" t="s">
        <v>10</v>
      </c>
      <c r="B19" s="28">
        <v>38552</v>
      </c>
      <c r="C19" s="28">
        <v>39761</v>
      </c>
      <c r="D19" s="29">
        <v>32484</v>
      </c>
      <c r="E19" s="28">
        <v>31969</v>
      </c>
      <c r="F19" s="29">
        <f>LOOKUP(F$9,olap_sp_bld_1Lj!$15:$15,olap_sp_bld_1Lj!27:27)</f>
        <v>35233</v>
      </c>
      <c r="G19" s="29">
        <f>LOOKUP(G$9,olap_sp_bld_1Lj!$15:$15,olap_sp_bld_1Lj!27:27)</f>
        <v>34082</v>
      </c>
      <c r="H19" s="29">
        <f>LOOKUP(H$9,olap_sp_bld_1Lj!$15:$15,olap_sp_bld_1Lj!27:27)</f>
        <v>32119</v>
      </c>
      <c r="I19" s="29">
        <f>LOOKUP(I$9,olap_sp_bld_1Lj!$15:$15,olap_sp_bld_1Lj!27:27)</f>
        <v>30652</v>
      </c>
      <c r="J19" s="30">
        <f t="shared" si="0"/>
        <v>-4.5673900183691956</v>
      </c>
      <c r="K19" s="2"/>
    </row>
    <row r="20" spans="1:13" ht="16.5" customHeight="1" x14ac:dyDescent="0.3">
      <c r="A20" s="31"/>
      <c r="B20" s="32"/>
      <c r="C20" s="32"/>
      <c r="D20" s="32"/>
      <c r="E20" s="32"/>
      <c r="F20" s="32"/>
      <c r="G20" s="32"/>
      <c r="H20" s="32"/>
      <c r="I20" s="32"/>
      <c r="J20" s="33"/>
    </row>
    <row r="21" spans="1:13" s="4" customFormat="1" ht="15.75" customHeight="1" x14ac:dyDescent="0.35">
      <c r="A21" s="34"/>
      <c r="I21" s="35"/>
      <c r="M21" s="8"/>
    </row>
    <row r="22" spans="1:13" s="4" customFormat="1" ht="16.5" customHeight="1" x14ac:dyDescent="0.35">
      <c r="A22" s="36" t="str">
        <f>"Quelle: LEHRLINGSSTATISTIK, Wirtschaftskammern Österreichs"</f>
        <v>Quelle: LEHRLINGSSTATISTIK, Wirtschaftskammern Österreichs</v>
      </c>
    </row>
  </sheetData>
  <sheetProtection algorithmName="SHA-512" hashValue="v7/TnlXVGPdzHwMd8pZ5BGfjKJQ0nGoCxH4n7v0GtsrFJCUhIlnTHrC2/8SPZQlRAXHeVHmPekPaf7G1AJYnqA==" saltValue="ouCfb7ZEWWjcFrhxtx3zsw==" spinCount="100000" sheet="1" objects="1" scenarios="1"/>
  <mergeCells count="3">
    <mergeCell ref="A4:J4"/>
    <mergeCell ref="A5:J5"/>
    <mergeCell ref="B8:I8"/>
  </mergeCells>
  <pageMargins left="0.98425196850393704" right="0.6692913385826772" top="1.0629921259842521" bottom="0.43307086614173229" header="0.23622047244094491" footer="0.35433070866141736"/>
  <pageSetup paperSize="9" orientation="landscape" vertic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D54"/>
  <sheetViews>
    <sheetView workbookViewId="0">
      <selection activeCell="A52" sqref="A52:B54"/>
    </sheetView>
  </sheetViews>
  <sheetFormatPr baseColWidth="10" defaultColWidth="11.42578125" defaultRowHeight="16.5" x14ac:dyDescent="0.3"/>
  <cols>
    <col min="1" max="1" width="22.140625" style="11" customWidth="1"/>
    <col min="2" max="2" width="11" style="11" customWidth="1"/>
    <col min="3" max="3" width="23.5703125" style="11" customWidth="1"/>
    <col min="4" max="17" width="7.42578125" style="11" customWidth="1"/>
    <col min="18" max="18" width="8" style="11" customWidth="1"/>
    <col min="19" max="26" width="7.5703125" style="11" bestFit="1" customWidth="1"/>
    <col min="27" max="27" width="15.140625" style="11" customWidth="1"/>
    <col min="28" max="28" width="9.7109375" style="11" customWidth="1"/>
    <col min="29" max="29" width="15.140625" style="11" customWidth="1"/>
    <col min="30" max="30" width="9.7109375" style="11" customWidth="1"/>
    <col min="31" max="31" width="15.140625" style="11" customWidth="1"/>
    <col min="32" max="32" width="9.7109375" style="11" customWidth="1"/>
    <col min="33" max="33" width="20.42578125" style="11" customWidth="1"/>
    <col min="34" max="34" width="9.7109375" style="11" customWidth="1"/>
    <col min="35" max="35" width="17.28515625" style="11" customWidth="1"/>
    <col min="36" max="36" width="9.7109375" style="11" customWidth="1"/>
    <col min="37" max="37" width="24.7109375" style="11" bestFit="1" customWidth="1"/>
    <col min="38" max="38" width="15.140625" style="11" customWidth="1"/>
    <col min="39" max="39" width="9.7109375" style="11" customWidth="1"/>
    <col min="40" max="40" width="24.7109375" style="11" bestFit="1" customWidth="1"/>
    <col min="41" max="41" width="15.140625" style="11" customWidth="1"/>
    <col min="42" max="42" width="9.7109375" style="11" customWidth="1"/>
    <col min="43" max="43" width="24.7109375" style="11" bestFit="1" customWidth="1"/>
    <col min="44" max="44" width="15.140625" style="11" customWidth="1"/>
    <col min="45" max="45" width="9.7109375" style="11" customWidth="1"/>
    <col min="46" max="46" width="24.7109375" style="11" bestFit="1" customWidth="1"/>
    <col min="47" max="47" width="15.140625" style="11" customWidth="1"/>
    <col min="48" max="48" width="9.7109375" style="11" customWidth="1"/>
    <col min="49" max="49" width="24.7109375" style="11" bestFit="1" customWidth="1"/>
    <col min="50" max="50" width="20.42578125" style="11" customWidth="1"/>
    <col min="51" max="51" width="9.7109375" style="11" customWidth="1"/>
    <col min="52" max="52" width="29.85546875" style="11" bestFit="1" customWidth="1"/>
    <col min="53" max="53" width="17.28515625" style="11" customWidth="1"/>
    <col min="54" max="54" width="20.42578125" style="11" bestFit="1" customWidth="1"/>
    <col min="55" max="55" width="9.7109375" style="11" bestFit="1" customWidth="1"/>
    <col min="56" max="56" width="29.85546875" style="11" bestFit="1" customWidth="1"/>
    <col min="57" max="57" width="9.85546875" style="11" bestFit="1" customWidth="1"/>
    <col min="58" max="58" width="17.7109375" style="11" bestFit="1" customWidth="1"/>
    <col min="59" max="60" width="17.28515625" style="11" bestFit="1" customWidth="1"/>
    <col min="61" max="16384" width="11.42578125" style="11"/>
  </cols>
  <sheetData>
    <row r="1" spans="1:30" x14ac:dyDescent="0.3">
      <c r="B1" s="15"/>
      <c r="C1" s="42">
        <v>2002</v>
      </c>
      <c r="D1" s="42">
        <v>2003</v>
      </c>
      <c r="E1" s="42">
        <v>2004</v>
      </c>
      <c r="F1" s="42">
        <v>2005</v>
      </c>
      <c r="G1" s="42">
        <v>2006</v>
      </c>
      <c r="H1" s="42">
        <v>2007</v>
      </c>
      <c r="I1" s="42">
        <v>2008</v>
      </c>
      <c r="J1" s="42">
        <v>2009</v>
      </c>
      <c r="K1" s="42">
        <v>2010</v>
      </c>
      <c r="L1" s="42">
        <v>2011</v>
      </c>
      <c r="M1" s="42">
        <v>2012</v>
      </c>
      <c r="N1" s="42">
        <v>2013</v>
      </c>
      <c r="O1" s="42">
        <v>2014</v>
      </c>
      <c r="P1" s="42">
        <v>2015</v>
      </c>
      <c r="Q1" s="42">
        <v>2016</v>
      </c>
      <c r="R1" s="42">
        <v>2017</v>
      </c>
      <c r="S1" s="42">
        <v>2018</v>
      </c>
      <c r="T1" s="42">
        <v>2019</v>
      </c>
      <c r="U1" s="42">
        <v>2020</v>
      </c>
      <c r="V1" s="42">
        <v>2021</v>
      </c>
      <c r="W1" s="42">
        <v>2022</v>
      </c>
      <c r="X1" s="42">
        <v>2023</v>
      </c>
      <c r="Y1" s="42">
        <v>2024</v>
      </c>
      <c r="Z1" s="42">
        <v>2025</v>
      </c>
      <c r="AA1" s="15" t="s">
        <v>52</v>
      </c>
      <c r="AB1" s="15" t="s">
        <v>52</v>
      </c>
      <c r="AC1" s="15" t="s">
        <v>52</v>
      </c>
      <c r="AD1" s="15" t="s">
        <v>52</v>
      </c>
    </row>
    <row r="2" spans="1:30" x14ac:dyDescent="0.3">
      <c r="A2" s="12" t="s">
        <v>17</v>
      </c>
      <c r="B2"/>
      <c r="C2" s="12" t="s">
        <v>18</v>
      </c>
      <c r="D2"/>
      <c r="E2"/>
      <c r="F2"/>
      <c r="G2"/>
      <c r="H2"/>
      <c r="I2"/>
      <c r="J2"/>
      <c r="K2"/>
      <c r="L2"/>
      <c r="M2"/>
      <c r="N2"/>
      <c r="O2"/>
      <c r="P2" s="42"/>
      <c r="Q2" s="42"/>
      <c r="R2" s="42"/>
    </row>
    <row r="3" spans="1:30" x14ac:dyDescent="0.3">
      <c r="A3" s="12" t="s">
        <v>19</v>
      </c>
      <c r="B3" s="12" t="s">
        <v>42</v>
      </c>
      <c r="C3" s="14" t="s">
        <v>20</v>
      </c>
      <c r="D3" s="14" t="s">
        <v>21</v>
      </c>
      <c r="E3" s="14" t="s">
        <v>22</v>
      </c>
      <c r="F3" s="14" t="s">
        <v>23</v>
      </c>
      <c r="G3" s="14" t="s">
        <v>24</v>
      </c>
      <c r="H3" s="14" t="s">
        <v>25</v>
      </c>
      <c r="I3" s="14" t="s">
        <v>26</v>
      </c>
      <c r="J3" s="14" t="s">
        <v>27</v>
      </c>
      <c r="K3" s="14" t="s">
        <v>28</v>
      </c>
      <c r="L3" s="14" t="s">
        <v>29</v>
      </c>
      <c r="M3" s="14" t="s">
        <v>30</v>
      </c>
      <c r="N3" s="14" t="s">
        <v>31</v>
      </c>
      <c r="O3" s="14" t="s">
        <v>43</v>
      </c>
      <c r="P3" s="42" t="s">
        <v>44</v>
      </c>
      <c r="Q3" s="42" t="s">
        <v>45</v>
      </c>
      <c r="R3" s="42" t="s">
        <v>46</v>
      </c>
      <c r="S3" s="42" t="s">
        <v>47</v>
      </c>
      <c r="T3" s="42" t="s">
        <v>48</v>
      </c>
      <c r="U3" s="42" t="s">
        <v>49</v>
      </c>
      <c r="V3" s="42" t="s">
        <v>50</v>
      </c>
      <c r="W3" s="42" t="s">
        <v>51</v>
      </c>
      <c r="X3" s="42" t="s">
        <v>53</v>
      </c>
      <c r="Y3" s="42" t="s">
        <v>54</v>
      </c>
      <c r="Z3" s="42" t="s">
        <v>55</v>
      </c>
    </row>
    <row r="4" spans="1:30" x14ac:dyDescent="0.3">
      <c r="A4" s="47" t="s">
        <v>34</v>
      </c>
      <c r="B4" s="10" t="s">
        <v>33</v>
      </c>
      <c r="C4" s="13">
        <v>17435</v>
      </c>
      <c r="D4" s="13">
        <v>17228</v>
      </c>
      <c r="E4" s="13">
        <v>17644</v>
      </c>
      <c r="F4" s="13">
        <v>17985</v>
      </c>
      <c r="G4" s="13">
        <v>18349</v>
      </c>
      <c r="H4" s="13">
        <v>19030</v>
      </c>
      <c r="I4" s="13">
        <v>18359</v>
      </c>
      <c r="J4" s="13">
        <v>16453</v>
      </c>
      <c r="K4" s="13">
        <v>16279</v>
      </c>
      <c r="L4" s="13">
        <v>16459</v>
      </c>
      <c r="M4" s="13">
        <v>15705</v>
      </c>
      <c r="N4" s="13">
        <v>14254</v>
      </c>
      <c r="O4" s="13">
        <v>13219</v>
      </c>
      <c r="P4" s="13">
        <v>12594</v>
      </c>
      <c r="Q4" s="13">
        <v>12847</v>
      </c>
      <c r="R4" s="13">
        <v>13258</v>
      </c>
      <c r="S4" s="13">
        <v>14023</v>
      </c>
      <c r="T4" s="13">
        <v>13772</v>
      </c>
      <c r="U4" s="13">
        <v>12986</v>
      </c>
      <c r="V4" s="13">
        <v>13570</v>
      </c>
      <c r="W4" s="13">
        <v>13976</v>
      </c>
      <c r="X4" s="13">
        <v>13481</v>
      </c>
      <c r="Y4" s="13">
        <v>12579</v>
      </c>
      <c r="Z4" s="13">
        <v>12160</v>
      </c>
    </row>
    <row r="5" spans="1:30" x14ac:dyDescent="0.3">
      <c r="A5" s="47" t="s">
        <v>11</v>
      </c>
      <c r="B5" s="10" t="s">
        <v>33</v>
      </c>
      <c r="C5" s="13">
        <v>4250</v>
      </c>
      <c r="D5" s="13">
        <v>4052</v>
      </c>
      <c r="E5" s="13">
        <v>4050</v>
      </c>
      <c r="F5" s="13">
        <v>4091</v>
      </c>
      <c r="G5" s="13">
        <v>4183</v>
      </c>
      <c r="H5" s="13">
        <v>4752</v>
      </c>
      <c r="I5" s="13">
        <v>5059</v>
      </c>
      <c r="J5" s="13">
        <v>3761</v>
      </c>
      <c r="K5" s="13">
        <v>4036</v>
      </c>
      <c r="L5" s="13">
        <v>4470</v>
      </c>
      <c r="M5" s="13">
        <v>4411</v>
      </c>
      <c r="N5" s="13">
        <v>4080</v>
      </c>
      <c r="O5" s="13">
        <v>3893</v>
      </c>
      <c r="P5" s="13">
        <v>3851</v>
      </c>
      <c r="Q5" s="13">
        <v>3886</v>
      </c>
      <c r="R5" s="13">
        <v>4121</v>
      </c>
      <c r="S5" s="13">
        <v>4476</v>
      </c>
      <c r="T5" s="13">
        <v>4541</v>
      </c>
      <c r="U5" s="13">
        <v>3975</v>
      </c>
      <c r="V5" s="13">
        <v>4050</v>
      </c>
      <c r="W5" s="13">
        <v>4734</v>
      </c>
      <c r="X5" s="13">
        <v>4849</v>
      </c>
      <c r="Y5" s="13">
        <v>4448</v>
      </c>
      <c r="Z5" s="13">
        <v>3825</v>
      </c>
    </row>
    <row r="6" spans="1:30" x14ac:dyDescent="0.3">
      <c r="A6" s="47" t="s">
        <v>12</v>
      </c>
      <c r="B6" s="10" t="s">
        <v>33</v>
      </c>
      <c r="C6" s="13">
        <v>6256</v>
      </c>
      <c r="D6" s="13">
        <v>5938</v>
      </c>
      <c r="E6" s="13">
        <v>5981</v>
      </c>
      <c r="F6" s="13">
        <v>6368</v>
      </c>
      <c r="G6" s="13">
        <v>6466</v>
      </c>
      <c r="H6" s="13">
        <v>6949</v>
      </c>
      <c r="I6" s="13">
        <v>6653</v>
      </c>
      <c r="J6" s="13">
        <v>5958</v>
      </c>
      <c r="K6" s="13">
        <v>6262</v>
      </c>
      <c r="L6" s="13">
        <v>6488</v>
      </c>
      <c r="M6" s="13">
        <v>6118</v>
      </c>
      <c r="N6" s="13">
        <v>5743</v>
      </c>
      <c r="O6" s="13">
        <v>5121</v>
      </c>
      <c r="P6" s="13">
        <v>5009</v>
      </c>
      <c r="Q6" s="13">
        <v>4844</v>
      </c>
      <c r="R6" s="13">
        <v>5000</v>
      </c>
      <c r="S6" s="13">
        <v>5231</v>
      </c>
      <c r="T6" s="13">
        <v>5211</v>
      </c>
      <c r="U6" s="13">
        <v>4910</v>
      </c>
      <c r="V6" s="13">
        <v>5221</v>
      </c>
      <c r="W6" s="13">
        <v>5451</v>
      </c>
      <c r="X6" s="13">
        <v>4915</v>
      </c>
      <c r="Y6" s="13">
        <v>4624</v>
      </c>
      <c r="Z6" s="13">
        <v>4343</v>
      </c>
    </row>
    <row r="7" spans="1:30" x14ac:dyDescent="0.3">
      <c r="A7" s="47" t="s">
        <v>35</v>
      </c>
      <c r="B7" s="10" t="s">
        <v>33</v>
      </c>
      <c r="C7" s="13">
        <v>292</v>
      </c>
      <c r="D7" s="13">
        <v>259</v>
      </c>
      <c r="E7" s="13">
        <v>306</v>
      </c>
      <c r="F7" s="13">
        <v>306</v>
      </c>
      <c r="G7" s="13">
        <v>314</v>
      </c>
      <c r="H7" s="13">
        <v>335</v>
      </c>
      <c r="I7" s="13">
        <v>312</v>
      </c>
      <c r="J7" s="13">
        <v>356</v>
      </c>
      <c r="K7" s="13">
        <v>361</v>
      </c>
      <c r="L7" s="13">
        <v>354</v>
      </c>
      <c r="M7" s="13">
        <v>364</v>
      </c>
      <c r="N7" s="13">
        <v>331</v>
      </c>
      <c r="O7" s="13">
        <v>328</v>
      </c>
      <c r="P7" s="13">
        <v>301</v>
      </c>
      <c r="Q7" s="13">
        <v>296</v>
      </c>
      <c r="R7" s="13">
        <v>315</v>
      </c>
      <c r="S7" s="13">
        <v>354</v>
      </c>
      <c r="T7" s="13">
        <v>380</v>
      </c>
      <c r="U7" s="13">
        <v>331</v>
      </c>
      <c r="V7" s="13">
        <v>292</v>
      </c>
      <c r="W7" s="13">
        <v>381</v>
      </c>
      <c r="X7" s="13">
        <v>471</v>
      </c>
      <c r="Y7" s="13">
        <v>437</v>
      </c>
      <c r="Z7" s="13">
        <v>409</v>
      </c>
    </row>
    <row r="8" spans="1:30" x14ac:dyDescent="0.3">
      <c r="A8" s="47" t="s">
        <v>36</v>
      </c>
      <c r="B8" s="10" t="s">
        <v>33</v>
      </c>
      <c r="C8" s="13">
        <v>535</v>
      </c>
      <c r="D8" s="13">
        <v>629</v>
      </c>
      <c r="E8" s="13">
        <v>505</v>
      </c>
      <c r="F8" s="13">
        <v>560</v>
      </c>
      <c r="G8" s="13">
        <v>597</v>
      </c>
      <c r="H8" s="13">
        <v>720</v>
      </c>
      <c r="I8" s="13">
        <v>790</v>
      </c>
      <c r="J8" s="13">
        <v>735</v>
      </c>
      <c r="K8" s="13">
        <v>775</v>
      </c>
      <c r="L8" s="13">
        <v>804</v>
      </c>
      <c r="M8" s="13">
        <v>768</v>
      </c>
      <c r="N8" s="13">
        <v>737</v>
      </c>
      <c r="O8" s="13">
        <v>630</v>
      </c>
      <c r="P8" s="13">
        <v>709</v>
      </c>
      <c r="Q8" s="13">
        <v>765</v>
      </c>
      <c r="R8" s="13">
        <v>792</v>
      </c>
      <c r="S8" s="13">
        <v>790</v>
      </c>
      <c r="T8" s="13">
        <v>832</v>
      </c>
      <c r="U8" s="13">
        <v>725</v>
      </c>
      <c r="V8" s="13">
        <v>810</v>
      </c>
      <c r="W8" s="13">
        <v>873</v>
      </c>
      <c r="X8" s="13">
        <v>926</v>
      </c>
      <c r="Y8" s="13">
        <v>863</v>
      </c>
      <c r="Z8" s="13">
        <v>876</v>
      </c>
    </row>
    <row r="9" spans="1:30" x14ac:dyDescent="0.3">
      <c r="A9" s="47" t="s">
        <v>37</v>
      </c>
      <c r="B9" s="10" t="s">
        <v>33</v>
      </c>
      <c r="C9" s="13">
        <v>4479</v>
      </c>
      <c r="D9" s="13">
        <v>4696</v>
      </c>
      <c r="E9" s="13">
        <v>4594</v>
      </c>
      <c r="F9" s="13">
        <v>4964</v>
      </c>
      <c r="G9" s="13">
        <v>5059</v>
      </c>
      <c r="H9" s="13">
        <v>4851</v>
      </c>
      <c r="I9" s="13">
        <v>4654</v>
      </c>
      <c r="J9" s="13">
        <v>4262</v>
      </c>
      <c r="K9" s="13">
        <v>4078</v>
      </c>
      <c r="L9" s="13">
        <v>3848</v>
      </c>
      <c r="M9" s="13">
        <v>3693</v>
      </c>
      <c r="N9" s="13">
        <v>3195</v>
      </c>
      <c r="O9" s="13">
        <v>3047</v>
      </c>
      <c r="P9" s="13">
        <v>2936</v>
      </c>
      <c r="Q9" s="13">
        <v>3009</v>
      </c>
      <c r="R9" s="13">
        <v>3238</v>
      </c>
      <c r="S9" s="13">
        <v>3220</v>
      </c>
      <c r="T9" s="13">
        <v>2886</v>
      </c>
      <c r="U9" s="13">
        <v>1947</v>
      </c>
      <c r="V9" s="13">
        <v>2153</v>
      </c>
      <c r="W9" s="13">
        <v>2758</v>
      </c>
      <c r="X9" s="13">
        <v>2541</v>
      </c>
      <c r="Y9" s="13">
        <v>2450</v>
      </c>
      <c r="Z9" s="13">
        <v>2392</v>
      </c>
    </row>
    <row r="10" spans="1:30" x14ac:dyDescent="0.3">
      <c r="A10" s="47" t="s">
        <v>38</v>
      </c>
      <c r="B10" s="10" t="s">
        <v>33</v>
      </c>
      <c r="C10" s="13">
        <v>782</v>
      </c>
      <c r="D10" s="13">
        <v>613</v>
      </c>
      <c r="E10" s="13">
        <v>632</v>
      </c>
      <c r="F10" s="13">
        <v>747</v>
      </c>
      <c r="G10" s="13">
        <v>835</v>
      </c>
      <c r="H10" s="13">
        <v>929</v>
      </c>
      <c r="I10" s="13">
        <v>868</v>
      </c>
      <c r="J10" s="13">
        <v>741</v>
      </c>
      <c r="K10" s="13">
        <v>773</v>
      </c>
      <c r="L10" s="13">
        <v>790</v>
      </c>
      <c r="M10" s="13">
        <v>693</v>
      </c>
      <c r="N10" s="13">
        <v>674</v>
      </c>
      <c r="O10" s="13">
        <v>611</v>
      </c>
      <c r="P10" s="13">
        <v>542</v>
      </c>
      <c r="Q10" s="13">
        <v>588</v>
      </c>
      <c r="R10" s="13">
        <v>641</v>
      </c>
      <c r="S10" s="13">
        <v>711</v>
      </c>
      <c r="T10" s="13">
        <v>718</v>
      </c>
      <c r="U10" s="13">
        <v>637</v>
      </c>
      <c r="V10" s="13">
        <v>687</v>
      </c>
      <c r="W10" s="13">
        <v>884</v>
      </c>
      <c r="X10" s="13">
        <v>746</v>
      </c>
      <c r="Y10" s="13">
        <v>692</v>
      </c>
      <c r="Z10" s="13">
        <v>574</v>
      </c>
    </row>
    <row r="11" spans="1:30" x14ac:dyDescent="0.3">
      <c r="A11" s="47" t="s">
        <v>39</v>
      </c>
      <c r="B11" s="10" t="s">
        <v>33</v>
      </c>
      <c r="C11" s="13">
        <v>1740</v>
      </c>
      <c r="D11" s="13">
        <v>1769</v>
      </c>
      <c r="E11" s="13">
        <v>1840</v>
      </c>
      <c r="F11" s="13">
        <v>2567</v>
      </c>
      <c r="G11" s="13">
        <v>2454</v>
      </c>
      <c r="H11" s="13">
        <v>2547</v>
      </c>
      <c r="I11" s="13">
        <v>2450</v>
      </c>
      <c r="J11" s="13">
        <v>2665</v>
      </c>
      <c r="K11" s="13">
        <v>2538</v>
      </c>
      <c r="L11" s="13">
        <v>2425</v>
      </c>
      <c r="M11" s="13">
        <v>2310</v>
      </c>
      <c r="N11" s="13">
        <v>2291</v>
      </c>
      <c r="O11" s="13">
        <v>2376</v>
      </c>
      <c r="P11" s="13">
        <v>2256</v>
      </c>
      <c r="Q11" s="13">
        <v>2289</v>
      </c>
      <c r="R11" s="13">
        <v>2325</v>
      </c>
      <c r="S11" s="13">
        <v>2294</v>
      </c>
      <c r="T11" s="13">
        <v>2445</v>
      </c>
      <c r="U11" s="13">
        <v>2739</v>
      </c>
      <c r="V11" s="13">
        <v>2780</v>
      </c>
      <c r="W11" s="13">
        <v>3007</v>
      </c>
      <c r="X11" s="13">
        <v>3182</v>
      </c>
      <c r="Y11" s="13">
        <v>3105</v>
      </c>
      <c r="Z11" s="13">
        <v>2967</v>
      </c>
    </row>
    <row r="12" spans="1:30" x14ac:dyDescent="0.3">
      <c r="A12" s="47" t="s">
        <v>40</v>
      </c>
      <c r="B12" s="10" t="s">
        <v>33</v>
      </c>
      <c r="C12" s="13">
        <v>359</v>
      </c>
      <c r="D12" s="13">
        <v>270</v>
      </c>
      <c r="E12" s="13">
        <v>392</v>
      </c>
      <c r="F12" s="13">
        <v>964</v>
      </c>
      <c r="G12" s="13">
        <v>1143</v>
      </c>
      <c r="H12" s="13">
        <v>1063</v>
      </c>
      <c r="I12" s="13">
        <v>1120</v>
      </c>
      <c r="J12" s="13">
        <v>4674</v>
      </c>
      <c r="K12" s="13">
        <v>4659</v>
      </c>
      <c r="L12" s="13">
        <v>3829</v>
      </c>
      <c r="M12" s="13">
        <v>4149</v>
      </c>
      <c r="N12" s="13">
        <v>4275</v>
      </c>
      <c r="O12" s="13">
        <v>4283</v>
      </c>
      <c r="P12" s="13">
        <v>4286</v>
      </c>
      <c r="Q12" s="13">
        <v>4169</v>
      </c>
      <c r="R12" s="13">
        <v>4031</v>
      </c>
      <c r="S12" s="13">
        <v>3303</v>
      </c>
      <c r="T12" s="13">
        <v>3097</v>
      </c>
      <c r="U12" s="13">
        <v>3719</v>
      </c>
      <c r="V12" s="13">
        <v>3647</v>
      </c>
      <c r="W12" s="13">
        <v>3169</v>
      </c>
      <c r="X12" s="13">
        <v>2971</v>
      </c>
      <c r="Y12" s="13">
        <v>2921</v>
      </c>
      <c r="Z12" s="13">
        <v>3106</v>
      </c>
    </row>
    <row r="13" spans="1:30" s="15" customFormat="1" x14ac:dyDescent="0.3">
      <c r="A13" s="43" t="s">
        <v>32</v>
      </c>
      <c r="B13" s="43"/>
      <c r="C13" s="44">
        <v>36128</v>
      </c>
      <c r="D13" s="44">
        <v>35454</v>
      </c>
      <c r="E13" s="44">
        <v>35944</v>
      </c>
      <c r="F13" s="44">
        <v>38552</v>
      </c>
      <c r="G13" s="44">
        <v>39400</v>
      </c>
      <c r="H13" s="44">
        <v>41176</v>
      </c>
      <c r="I13" s="44">
        <v>40265</v>
      </c>
      <c r="J13" s="44">
        <v>39605</v>
      </c>
      <c r="K13" s="44">
        <v>39761</v>
      </c>
      <c r="L13" s="44">
        <v>39467</v>
      </c>
      <c r="M13" s="44">
        <v>38211</v>
      </c>
      <c r="N13" s="44">
        <v>35580</v>
      </c>
      <c r="O13" s="44">
        <v>33508</v>
      </c>
      <c r="P13" s="44">
        <v>32484</v>
      </c>
      <c r="Q13" s="44">
        <v>32693</v>
      </c>
      <c r="R13" s="44">
        <v>33721</v>
      </c>
      <c r="S13" s="44">
        <v>34402</v>
      </c>
      <c r="T13" s="44">
        <v>33882</v>
      </c>
      <c r="U13" s="44">
        <v>31969</v>
      </c>
      <c r="V13" s="44">
        <v>33210</v>
      </c>
      <c r="W13" s="44">
        <v>35233</v>
      </c>
      <c r="X13" s="44">
        <v>34082</v>
      </c>
      <c r="Y13" s="44">
        <v>32119</v>
      </c>
      <c r="Z13" s="44">
        <v>30652</v>
      </c>
    </row>
    <row r="14" spans="1:30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P14" s="42"/>
      <c r="Q14" s="42"/>
      <c r="R14" s="42"/>
    </row>
    <row r="15" spans="1:30" x14ac:dyDescent="0.3">
      <c r="B15" s="15"/>
      <c r="C15" s="42">
        <v>2002</v>
      </c>
      <c r="D15" s="42">
        <v>2003</v>
      </c>
      <c r="E15" s="42">
        <v>2004</v>
      </c>
      <c r="F15" s="42">
        <v>2005</v>
      </c>
      <c r="G15" s="42">
        <v>2006</v>
      </c>
      <c r="H15" s="42">
        <v>2007</v>
      </c>
      <c r="I15" s="42">
        <v>2008</v>
      </c>
      <c r="J15" s="42">
        <v>2009</v>
      </c>
      <c r="K15" s="42">
        <v>2010</v>
      </c>
      <c r="L15" s="42">
        <v>2011</v>
      </c>
      <c r="M15" s="42">
        <v>2012</v>
      </c>
      <c r="N15" s="42">
        <v>2013</v>
      </c>
      <c r="O15" s="42">
        <v>2014</v>
      </c>
      <c r="P15" s="42">
        <v>2015</v>
      </c>
      <c r="Q15" s="42">
        <v>2016</v>
      </c>
      <c r="R15" s="42">
        <v>2017</v>
      </c>
      <c r="S15" s="42">
        <v>2018</v>
      </c>
      <c r="T15" s="42">
        <v>2019</v>
      </c>
      <c r="U15" s="42">
        <v>2020</v>
      </c>
      <c r="V15" s="42">
        <v>2021</v>
      </c>
      <c r="W15" s="42">
        <v>2022</v>
      </c>
      <c r="X15" s="42">
        <v>2023</v>
      </c>
      <c r="Y15" s="42">
        <v>2024</v>
      </c>
      <c r="Z15" s="42">
        <v>2025</v>
      </c>
      <c r="AA15" s="15" t="str">
        <f t="shared" ref="AA15:AD15" si="0">IF(AA17&lt;&gt;0,VALUE(LEFT(TEXT(AA17,"####"),4)),"")</f>
        <v/>
      </c>
      <c r="AB15" s="15" t="str">
        <f t="shared" si="0"/>
        <v/>
      </c>
      <c r="AC15" s="15" t="str">
        <f t="shared" si="0"/>
        <v/>
      </c>
      <c r="AD15" s="15" t="str">
        <f t="shared" si="0"/>
        <v/>
      </c>
    </row>
    <row r="16" spans="1:30" x14ac:dyDescent="0.3">
      <c r="A16" s="12" t="s">
        <v>17</v>
      </c>
      <c r="B16"/>
      <c r="C16" s="12" t="s">
        <v>18</v>
      </c>
      <c r="D16"/>
      <c r="E16"/>
      <c r="F16"/>
      <c r="G16"/>
      <c r="H16"/>
      <c r="I16"/>
      <c r="J16"/>
      <c r="K16"/>
      <c r="L16"/>
      <c r="M16"/>
      <c r="N16"/>
      <c r="O16"/>
      <c r="P16" s="42"/>
      <c r="Q16" s="42"/>
      <c r="R16" s="42"/>
      <c r="S16" s="42"/>
      <c r="T16" s="42"/>
    </row>
    <row r="17" spans="1:26" x14ac:dyDescent="0.3">
      <c r="A17" s="12" t="s">
        <v>19</v>
      </c>
      <c r="B17" s="12" t="s">
        <v>42</v>
      </c>
      <c r="C17" s="45" t="s">
        <v>20</v>
      </c>
      <c r="D17" s="45" t="s">
        <v>21</v>
      </c>
      <c r="E17" s="45" t="s">
        <v>22</v>
      </c>
      <c r="F17" s="45" t="s">
        <v>23</v>
      </c>
      <c r="G17" s="45" t="s">
        <v>24</v>
      </c>
      <c r="H17" s="45" t="s">
        <v>25</v>
      </c>
      <c r="I17" s="45" t="s">
        <v>26</v>
      </c>
      <c r="J17" s="45" t="s">
        <v>27</v>
      </c>
      <c r="K17" s="45" t="s">
        <v>28</v>
      </c>
      <c r="L17" s="45" t="s">
        <v>29</v>
      </c>
      <c r="M17" s="45" t="s">
        <v>30</v>
      </c>
      <c r="N17" s="45" t="s">
        <v>31</v>
      </c>
      <c r="O17" s="45" t="s">
        <v>43</v>
      </c>
      <c r="P17" s="46" t="s">
        <v>44</v>
      </c>
      <c r="Q17" s="46" t="s">
        <v>45</v>
      </c>
      <c r="R17" s="46" t="s">
        <v>46</v>
      </c>
      <c r="S17" s="46" t="s">
        <v>47</v>
      </c>
      <c r="T17" s="46" t="s">
        <v>48</v>
      </c>
      <c r="U17" s="46" t="s">
        <v>49</v>
      </c>
      <c r="V17" s="46" t="s">
        <v>50</v>
      </c>
      <c r="W17" s="46" t="s">
        <v>51</v>
      </c>
      <c r="X17" s="46" t="s">
        <v>53</v>
      </c>
      <c r="Y17" s="46" t="s">
        <v>54</v>
      </c>
      <c r="Z17" s="46" t="s">
        <v>55</v>
      </c>
    </row>
    <row r="18" spans="1:26" x14ac:dyDescent="0.3">
      <c r="A18" s="10" t="s">
        <v>1</v>
      </c>
      <c r="B18" s="10" t="s">
        <v>33</v>
      </c>
      <c r="C18" s="13">
        <v>826</v>
      </c>
      <c r="D18" s="13">
        <v>826</v>
      </c>
      <c r="E18" s="13">
        <v>830</v>
      </c>
      <c r="F18" s="13">
        <v>864</v>
      </c>
      <c r="G18" s="13">
        <v>879</v>
      </c>
      <c r="H18" s="13">
        <v>891</v>
      </c>
      <c r="I18" s="13">
        <v>925</v>
      </c>
      <c r="J18" s="13">
        <v>929</v>
      </c>
      <c r="K18" s="13">
        <v>900</v>
      </c>
      <c r="L18" s="13">
        <v>910</v>
      </c>
      <c r="M18" s="13">
        <v>906</v>
      </c>
      <c r="N18" s="13">
        <v>789</v>
      </c>
      <c r="O18" s="13">
        <v>869</v>
      </c>
      <c r="P18" s="13">
        <v>798</v>
      </c>
      <c r="Q18" s="13">
        <v>838</v>
      </c>
      <c r="R18" s="13">
        <v>885</v>
      </c>
      <c r="S18" s="13">
        <v>829</v>
      </c>
      <c r="T18" s="13">
        <v>889</v>
      </c>
      <c r="U18" s="13">
        <v>784</v>
      </c>
      <c r="V18" s="13">
        <v>824</v>
      </c>
      <c r="W18" s="13">
        <v>917</v>
      </c>
      <c r="X18" s="13">
        <v>837</v>
      </c>
      <c r="Y18" s="13">
        <v>749</v>
      </c>
      <c r="Z18" s="13">
        <v>726</v>
      </c>
    </row>
    <row r="19" spans="1:26" x14ac:dyDescent="0.3">
      <c r="A19" s="10" t="s">
        <v>2</v>
      </c>
      <c r="B19" s="10" t="s">
        <v>33</v>
      </c>
      <c r="C19" s="13">
        <v>2738</v>
      </c>
      <c r="D19" s="13">
        <v>2588</v>
      </c>
      <c r="E19" s="13">
        <v>2663</v>
      </c>
      <c r="F19" s="13">
        <v>2886</v>
      </c>
      <c r="G19" s="13">
        <v>2941</v>
      </c>
      <c r="H19" s="13">
        <v>3181</v>
      </c>
      <c r="I19" s="13">
        <v>3041</v>
      </c>
      <c r="J19" s="13">
        <v>2770</v>
      </c>
      <c r="K19" s="13">
        <v>2850</v>
      </c>
      <c r="L19" s="13">
        <v>2834</v>
      </c>
      <c r="M19" s="13">
        <v>2722</v>
      </c>
      <c r="N19" s="13">
        <v>2476</v>
      </c>
      <c r="O19" s="13">
        <v>2338</v>
      </c>
      <c r="P19" s="13">
        <v>2225</v>
      </c>
      <c r="Q19" s="13">
        <v>2147</v>
      </c>
      <c r="R19" s="13">
        <v>2286</v>
      </c>
      <c r="S19" s="13">
        <v>2349</v>
      </c>
      <c r="T19" s="13">
        <v>2306</v>
      </c>
      <c r="U19" s="13">
        <v>2187</v>
      </c>
      <c r="V19" s="13">
        <v>2223</v>
      </c>
      <c r="W19" s="13">
        <v>2389</v>
      </c>
      <c r="X19" s="13">
        <v>2393</v>
      </c>
      <c r="Y19" s="13">
        <v>2165</v>
      </c>
      <c r="Z19" s="13">
        <v>2043</v>
      </c>
    </row>
    <row r="20" spans="1:26" x14ac:dyDescent="0.3">
      <c r="A20" s="10" t="s">
        <v>3</v>
      </c>
      <c r="B20" s="10" t="s">
        <v>33</v>
      </c>
      <c r="C20" s="13">
        <v>5485</v>
      </c>
      <c r="D20" s="13">
        <v>5281</v>
      </c>
      <c r="E20" s="13">
        <v>5387</v>
      </c>
      <c r="F20" s="13">
        <v>5739</v>
      </c>
      <c r="G20" s="13">
        <v>5874</v>
      </c>
      <c r="H20" s="13">
        <v>6052</v>
      </c>
      <c r="I20" s="13">
        <v>5933</v>
      </c>
      <c r="J20" s="13">
        <v>6021</v>
      </c>
      <c r="K20" s="13">
        <v>6172</v>
      </c>
      <c r="L20" s="13">
        <v>6030</v>
      </c>
      <c r="M20" s="13">
        <v>5985</v>
      </c>
      <c r="N20" s="13">
        <v>5666</v>
      </c>
      <c r="O20" s="13">
        <v>5138</v>
      </c>
      <c r="P20" s="13">
        <v>4990</v>
      </c>
      <c r="Q20" s="13">
        <v>4814</v>
      </c>
      <c r="R20" s="13">
        <v>5001</v>
      </c>
      <c r="S20" s="13">
        <v>5227</v>
      </c>
      <c r="T20" s="13">
        <v>5369</v>
      </c>
      <c r="U20" s="13">
        <v>4960</v>
      </c>
      <c r="V20" s="13">
        <v>5234</v>
      </c>
      <c r="W20" s="13">
        <v>5664</v>
      </c>
      <c r="X20" s="13">
        <v>5233</v>
      </c>
      <c r="Y20" s="13">
        <v>5051</v>
      </c>
      <c r="Z20" s="13">
        <v>4911</v>
      </c>
    </row>
    <row r="21" spans="1:26" x14ac:dyDescent="0.3">
      <c r="A21" s="10" t="s">
        <v>4</v>
      </c>
      <c r="B21" s="10" t="s">
        <v>33</v>
      </c>
      <c r="C21" s="13">
        <v>7553</v>
      </c>
      <c r="D21" s="13">
        <v>7635</v>
      </c>
      <c r="E21" s="13">
        <v>7683</v>
      </c>
      <c r="F21" s="13">
        <v>8306</v>
      </c>
      <c r="G21" s="13">
        <v>8237</v>
      </c>
      <c r="H21" s="13">
        <v>8828</v>
      </c>
      <c r="I21" s="13">
        <v>8516</v>
      </c>
      <c r="J21" s="13">
        <v>7847</v>
      </c>
      <c r="K21" s="13">
        <v>8010</v>
      </c>
      <c r="L21" s="13">
        <v>8203</v>
      </c>
      <c r="M21" s="13">
        <v>7862</v>
      </c>
      <c r="N21" s="13">
        <v>7383</v>
      </c>
      <c r="O21" s="13">
        <v>6979</v>
      </c>
      <c r="P21" s="13">
        <v>6708</v>
      </c>
      <c r="Q21" s="13">
        <v>6861</v>
      </c>
      <c r="R21" s="13">
        <v>7093</v>
      </c>
      <c r="S21" s="13">
        <v>7368</v>
      </c>
      <c r="T21" s="13">
        <v>7041</v>
      </c>
      <c r="U21" s="13">
        <v>6589</v>
      </c>
      <c r="V21" s="13">
        <v>6672</v>
      </c>
      <c r="W21" s="13">
        <v>7098</v>
      </c>
      <c r="X21" s="13">
        <v>6779</v>
      </c>
      <c r="Y21" s="13">
        <v>6347</v>
      </c>
      <c r="Z21" s="13">
        <v>6015</v>
      </c>
    </row>
    <row r="22" spans="1:26" x14ac:dyDescent="0.3">
      <c r="A22" s="10" t="s">
        <v>5</v>
      </c>
      <c r="B22" s="10" t="s">
        <v>33</v>
      </c>
      <c r="C22" s="13">
        <v>2952</v>
      </c>
      <c r="D22" s="13">
        <v>2945</v>
      </c>
      <c r="E22" s="13">
        <v>2951</v>
      </c>
      <c r="F22" s="13">
        <v>3129</v>
      </c>
      <c r="G22" s="13">
        <v>3285</v>
      </c>
      <c r="H22" s="13">
        <v>3405</v>
      </c>
      <c r="I22" s="13">
        <v>3313</v>
      </c>
      <c r="J22" s="13">
        <v>3042</v>
      </c>
      <c r="K22" s="13">
        <v>2992</v>
      </c>
      <c r="L22" s="13">
        <v>2940</v>
      </c>
      <c r="M22" s="13">
        <v>2814</v>
      </c>
      <c r="N22" s="13">
        <v>2655</v>
      </c>
      <c r="O22" s="13">
        <v>2491</v>
      </c>
      <c r="P22" s="13">
        <v>2301</v>
      </c>
      <c r="Q22" s="13">
        <v>2383</v>
      </c>
      <c r="R22" s="13">
        <v>2579</v>
      </c>
      <c r="S22" s="13">
        <v>2614</v>
      </c>
      <c r="T22" s="13">
        <v>2497</v>
      </c>
      <c r="U22" s="13">
        <v>2219</v>
      </c>
      <c r="V22" s="13">
        <v>2308</v>
      </c>
      <c r="W22" s="13">
        <v>2452</v>
      </c>
      <c r="X22" s="13">
        <v>2348</v>
      </c>
      <c r="Y22" s="13">
        <v>2267</v>
      </c>
      <c r="Z22" s="13">
        <v>2194</v>
      </c>
    </row>
    <row r="23" spans="1:26" x14ac:dyDescent="0.3">
      <c r="A23" s="10" t="s">
        <v>6</v>
      </c>
      <c r="B23" s="10" t="s">
        <v>33</v>
      </c>
      <c r="C23" s="13">
        <v>5529</v>
      </c>
      <c r="D23" s="13">
        <v>5379</v>
      </c>
      <c r="E23" s="13">
        <v>5455</v>
      </c>
      <c r="F23" s="13">
        <v>5778</v>
      </c>
      <c r="G23" s="13">
        <v>6053</v>
      </c>
      <c r="H23" s="13">
        <v>6195</v>
      </c>
      <c r="I23" s="13">
        <v>6104</v>
      </c>
      <c r="J23" s="13">
        <v>5918</v>
      </c>
      <c r="K23" s="13">
        <v>5766</v>
      </c>
      <c r="L23" s="13">
        <v>5841</v>
      </c>
      <c r="M23" s="13">
        <v>5536</v>
      </c>
      <c r="N23" s="13">
        <v>5134</v>
      </c>
      <c r="O23" s="13">
        <v>4774</v>
      </c>
      <c r="P23" s="13">
        <v>4639</v>
      </c>
      <c r="Q23" s="13">
        <v>4656</v>
      </c>
      <c r="R23" s="13">
        <v>4696</v>
      </c>
      <c r="S23" s="13">
        <v>4980</v>
      </c>
      <c r="T23" s="13">
        <v>4771</v>
      </c>
      <c r="U23" s="13">
        <v>4351</v>
      </c>
      <c r="V23" s="13">
        <v>4778</v>
      </c>
      <c r="W23" s="13">
        <v>4832</v>
      </c>
      <c r="X23" s="13">
        <v>4787</v>
      </c>
      <c r="Y23" s="13">
        <v>4534</v>
      </c>
      <c r="Z23" s="13">
        <v>4292</v>
      </c>
    </row>
    <row r="24" spans="1:26" x14ac:dyDescent="0.3">
      <c r="A24" s="10" t="s">
        <v>7</v>
      </c>
      <c r="B24" s="10" t="s">
        <v>33</v>
      </c>
      <c r="C24" s="13">
        <v>3984</v>
      </c>
      <c r="D24" s="13">
        <v>3991</v>
      </c>
      <c r="E24" s="13">
        <v>4130</v>
      </c>
      <c r="F24" s="13">
        <v>4246</v>
      </c>
      <c r="G24" s="13">
        <v>4379</v>
      </c>
      <c r="H24" s="13">
        <v>4575</v>
      </c>
      <c r="I24" s="13">
        <v>4280</v>
      </c>
      <c r="J24" s="13">
        <v>4231</v>
      </c>
      <c r="K24" s="13">
        <v>4128</v>
      </c>
      <c r="L24" s="13">
        <v>4048</v>
      </c>
      <c r="M24" s="13">
        <v>3912</v>
      </c>
      <c r="N24" s="13">
        <v>3617</v>
      </c>
      <c r="O24" s="13">
        <v>3347</v>
      </c>
      <c r="P24" s="13">
        <v>3344</v>
      </c>
      <c r="Q24" s="13">
        <v>3334</v>
      </c>
      <c r="R24" s="13">
        <v>3348</v>
      </c>
      <c r="S24" s="13">
        <v>3438</v>
      </c>
      <c r="T24" s="13">
        <v>3326</v>
      </c>
      <c r="U24" s="13">
        <v>3001</v>
      </c>
      <c r="V24" s="13">
        <v>3176</v>
      </c>
      <c r="W24" s="13">
        <v>3191</v>
      </c>
      <c r="X24" s="13">
        <v>3080</v>
      </c>
      <c r="Y24" s="13">
        <v>2943</v>
      </c>
      <c r="Z24" s="13">
        <v>2735</v>
      </c>
    </row>
    <row r="25" spans="1:26" x14ac:dyDescent="0.3">
      <c r="A25" s="10" t="s">
        <v>8</v>
      </c>
      <c r="B25" s="10" t="s">
        <v>33</v>
      </c>
      <c r="C25" s="13">
        <v>2268</v>
      </c>
      <c r="D25" s="13">
        <v>2229</v>
      </c>
      <c r="E25" s="13">
        <v>2285</v>
      </c>
      <c r="F25" s="13">
        <v>2413</v>
      </c>
      <c r="G25" s="13">
        <v>2542</v>
      </c>
      <c r="H25" s="13">
        <v>2534</v>
      </c>
      <c r="I25" s="13">
        <v>2624</v>
      </c>
      <c r="J25" s="13">
        <v>2433</v>
      </c>
      <c r="K25" s="13">
        <v>2504</v>
      </c>
      <c r="L25" s="13">
        <v>2625</v>
      </c>
      <c r="M25" s="13">
        <v>2431</v>
      </c>
      <c r="N25" s="13">
        <v>2264</v>
      </c>
      <c r="O25" s="13">
        <v>2085</v>
      </c>
      <c r="P25" s="13">
        <v>2083</v>
      </c>
      <c r="Q25" s="13">
        <v>2135</v>
      </c>
      <c r="R25" s="13">
        <v>2243</v>
      </c>
      <c r="S25" s="13">
        <v>2138</v>
      </c>
      <c r="T25" s="13">
        <v>2137</v>
      </c>
      <c r="U25" s="13">
        <v>1907</v>
      </c>
      <c r="V25" s="13">
        <v>1948</v>
      </c>
      <c r="W25" s="13">
        <v>2011</v>
      </c>
      <c r="X25" s="13">
        <v>2023</v>
      </c>
      <c r="Y25" s="13">
        <v>1883</v>
      </c>
      <c r="Z25" s="13">
        <v>1715</v>
      </c>
    </row>
    <row r="26" spans="1:26" x14ac:dyDescent="0.3">
      <c r="A26" s="10" t="s">
        <v>9</v>
      </c>
      <c r="B26" s="10" t="s">
        <v>33</v>
      </c>
      <c r="C26" s="13">
        <v>4793</v>
      </c>
      <c r="D26" s="13">
        <v>4580</v>
      </c>
      <c r="E26" s="13">
        <v>4560</v>
      </c>
      <c r="F26" s="13">
        <v>5191</v>
      </c>
      <c r="G26" s="13">
        <v>5210</v>
      </c>
      <c r="H26" s="13">
        <v>5515</v>
      </c>
      <c r="I26" s="13">
        <v>5529</v>
      </c>
      <c r="J26" s="13">
        <v>6414</v>
      </c>
      <c r="K26" s="13">
        <v>6439</v>
      </c>
      <c r="L26" s="13">
        <v>6036</v>
      </c>
      <c r="M26" s="13">
        <v>6043</v>
      </c>
      <c r="N26" s="13">
        <v>5596</v>
      </c>
      <c r="O26" s="13">
        <v>5487</v>
      </c>
      <c r="P26" s="13">
        <v>5396</v>
      </c>
      <c r="Q26" s="13">
        <v>5525</v>
      </c>
      <c r="R26" s="13">
        <v>5590</v>
      </c>
      <c r="S26" s="13">
        <v>5459</v>
      </c>
      <c r="T26" s="13">
        <v>5546</v>
      </c>
      <c r="U26" s="13">
        <v>5971</v>
      </c>
      <c r="V26" s="13">
        <v>6047</v>
      </c>
      <c r="W26" s="13">
        <v>6679</v>
      </c>
      <c r="X26" s="13">
        <v>6602</v>
      </c>
      <c r="Y26" s="13">
        <v>6180</v>
      </c>
      <c r="Z26" s="13">
        <v>6021</v>
      </c>
    </row>
    <row r="27" spans="1:26" x14ac:dyDescent="0.3">
      <c r="A27" s="10" t="s">
        <v>32</v>
      </c>
      <c r="B27"/>
      <c r="C27" s="44">
        <v>36128</v>
      </c>
      <c r="D27" s="44">
        <v>35454</v>
      </c>
      <c r="E27" s="44">
        <v>35944</v>
      </c>
      <c r="F27" s="44">
        <v>38552</v>
      </c>
      <c r="G27" s="44">
        <v>39400</v>
      </c>
      <c r="H27" s="44">
        <v>41176</v>
      </c>
      <c r="I27" s="44">
        <v>40265</v>
      </c>
      <c r="J27" s="44">
        <v>39605</v>
      </c>
      <c r="K27" s="44">
        <v>39761</v>
      </c>
      <c r="L27" s="44">
        <v>39467</v>
      </c>
      <c r="M27" s="44">
        <v>38211</v>
      </c>
      <c r="N27" s="44">
        <v>35580</v>
      </c>
      <c r="O27" s="44">
        <v>33508</v>
      </c>
      <c r="P27" s="44">
        <v>32484</v>
      </c>
      <c r="Q27" s="44">
        <v>32693</v>
      </c>
      <c r="R27" s="44">
        <v>33721</v>
      </c>
      <c r="S27" s="44">
        <v>34402</v>
      </c>
      <c r="T27" s="44">
        <v>33882</v>
      </c>
      <c r="U27" s="44">
        <v>31969</v>
      </c>
      <c r="V27" s="44">
        <v>33210</v>
      </c>
      <c r="W27" s="44">
        <v>35233</v>
      </c>
      <c r="X27" s="44">
        <v>34082</v>
      </c>
      <c r="Y27" s="44">
        <v>32119</v>
      </c>
      <c r="Z27" s="44">
        <v>30652</v>
      </c>
    </row>
    <row r="28" spans="1:26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</row>
    <row r="29" spans="1:26" x14ac:dyDescent="0.3">
      <c r="A29" s="5" t="s">
        <v>41</v>
      </c>
      <c r="B29" s="5"/>
    </row>
    <row r="30" spans="1:26" x14ac:dyDescent="0.3">
      <c r="A30" s="12" t="s">
        <v>19</v>
      </c>
      <c r="B30" s="16">
        <f>MAX(B31:B54)</f>
        <v>2025</v>
      </c>
      <c r="D30" s="11" t="str">
        <f>LOOKUP(Aktuelles_Jahr,B31:B43,C31:C43)</f>
        <v/>
      </c>
    </row>
    <row r="31" spans="1:26" x14ac:dyDescent="0.3">
      <c r="A31" s="17" t="s">
        <v>20</v>
      </c>
      <c r="B31" s="11">
        <f>IF(A31&lt;&gt;0,VALUE(LEFT(TEXT(A31,"####"),4)),"")</f>
        <v>2002</v>
      </c>
      <c r="C31" s="11" t="str">
        <f>IF(LEN(A31)&gt;4,RIGHT(A31,LEN(A31)-5),"")</f>
        <v/>
      </c>
    </row>
    <row r="32" spans="1:26" x14ac:dyDescent="0.3">
      <c r="A32" s="17" t="s">
        <v>21</v>
      </c>
      <c r="B32" s="11">
        <f t="shared" ref="B32:B43" si="1">IF(A32&lt;&gt;0,VALUE(LEFT(TEXT(A32,"####"),4)),"")</f>
        <v>2003</v>
      </c>
      <c r="C32" s="11" t="str">
        <f t="shared" ref="C32:C54" si="2">IF(LEN(A32)&gt;4,RIGHT(A32,LEN(A32)-5),"")</f>
        <v/>
      </c>
    </row>
    <row r="33" spans="1:3" x14ac:dyDescent="0.3">
      <c r="A33" s="17" t="s">
        <v>22</v>
      </c>
      <c r="B33" s="11">
        <f t="shared" si="1"/>
        <v>2004</v>
      </c>
      <c r="C33" s="11" t="str">
        <f t="shared" si="2"/>
        <v/>
      </c>
    </row>
    <row r="34" spans="1:3" x14ac:dyDescent="0.3">
      <c r="A34" s="17" t="s">
        <v>23</v>
      </c>
      <c r="B34" s="11">
        <f t="shared" si="1"/>
        <v>2005</v>
      </c>
      <c r="C34" s="11" t="str">
        <f t="shared" si="2"/>
        <v/>
      </c>
    </row>
    <row r="35" spans="1:3" x14ac:dyDescent="0.3">
      <c r="A35" s="17" t="s">
        <v>24</v>
      </c>
      <c r="B35" s="11">
        <f t="shared" si="1"/>
        <v>2006</v>
      </c>
      <c r="C35" s="11" t="str">
        <f t="shared" si="2"/>
        <v/>
      </c>
    </row>
    <row r="36" spans="1:3" x14ac:dyDescent="0.3">
      <c r="A36" s="17" t="s">
        <v>25</v>
      </c>
      <c r="B36" s="11">
        <f t="shared" si="1"/>
        <v>2007</v>
      </c>
      <c r="C36" s="11" t="str">
        <f t="shared" si="2"/>
        <v/>
      </c>
    </row>
    <row r="37" spans="1:3" x14ac:dyDescent="0.3">
      <c r="A37" s="17" t="s">
        <v>26</v>
      </c>
      <c r="B37" s="11">
        <f t="shared" si="1"/>
        <v>2008</v>
      </c>
      <c r="C37" s="11" t="str">
        <f t="shared" si="2"/>
        <v/>
      </c>
    </row>
    <row r="38" spans="1:3" x14ac:dyDescent="0.3">
      <c r="A38" s="17" t="s">
        <v>27</v>
      </c>
      <c r="B38" s="11">
        <f t="shared" si="1"/>
        <v>2009</v>
      </c>
      <c r="C38" s="11" t="str">
        <f t="shared" si="2"/>
        <v/>
      </c>
    </row>
    <row r="39" spans="1:3" x14ac:dyDescent="0.3">
      <c r="A39" s="17" t="s">
        <v>28</v>
      </c>
      <c r="B39" s="11">
        <f t="shared" si="1"/>
        <v>2010</v>
      </c>
      <c r="C39" s="11" t="str">
        <f t="shared" si="2"/>
        <v/>
      </c>
    </row>
    <row r="40" spans="1:3" x14ac:dyDescent="0.3">
      <c r="A40" s="17" t="s">
        <v>29</v>
      </c>
      <c r="B40" s="11">
        <f t="shared" si="1"/>
        <v>2011</v>
      </c>
      <c r="C40" s="11" t="str">
        <f t="shared" si="2"/>
        <v/>
      </c>
    </row>
    <row r="41" spans="1:3" x14ac:dyDescent="0.3">
      <c r="A41" s="17" t="s">
        <v>30</v>
      </c>
      <c r="B41" s="11">
        <f t="shared" si="1"/>
        <v>2012</v>
      </c>
      <c r="C41" s="11" t="str">
        <f t="shared" si="2"/>
        <v/>
      </c>
    </row>
    <row r="42" spans="1:3" x14ac:dyDescent="0.3">
      <c r="A42" s="17" t="s">
        <v>31</v>
      </c>
      <c r="B42" s="11">
        <f t="shared" si="1"/>
        <v>2013</v>
      </c>
      <c r="C42" s="11" t="str">
        <f t="shared" si="2"/>
        <v/>
      </c>
    </row>
    <row r="43" spans="1:3" x14ac:dyDescent="0.3">
      <c r="A43" s="17" t="s">
        <v>43</v>
      </c>
      <c r="B43" s="11">
        <f t="shared" si="1"/>
        <v>2014</v>
      </c>
      <c r="C43" s="11" t="str">
        <f t="shared" si="2"/>
        <v/>
      </c>
    </row>
    <row r="44" spans="1:3" x14ac:dyDescent="0.3">
      <c r="A44" s="17" t="s">
        <v>44</v>
      </c>
      <c r="B44" s="11">
        <f t="shared" ref="B44:B45" si="3">IF(A44&lt;&gt;0,VALUE(LEFT(TEXT(A44,"####"),4)),"")</f>
        <v>2015</v>
      </c>
      <c r="C44" s="11" t="str">
        <f t="shared" si="2"/>
        <v/>
      </c>
    </row>
    <row r="45" spans="1:3" x14ac:dyDescent="0.3">
      <c r="A45" s="17" t="s">
        <v>45</v>
      </c>
      <c r="B45" s="11">
        <f t="shared" si="3"/>
        <v>2016</v>
      </c>
      <c r="C45" s="11" t="str">
        <f t="shared" si="2"/>
        <v/>
      </c>
    </row>
    <row r="46" spans="1:3" x14ac:dyDescent="0.3">
      <c r="A46" s="17" t="s">
        <v>46</v>
      </c>
      <c r="B46" s="11">
        <f t="shared" ref="B46" si="4">IF(A46&lt;&gt;0,VALUE(LEFT(TEXT(A46,"####"),4)),"")</f>
        <v>2017</v>
      </c>
      <c r="C46" s="11" t="str">
        <f t="shared" si="2"/>
        <v/>
      </c>
    </row>
    <row r="47" spans="1:3" x14ac:dyDescent="0.3">
      <c r="A47" s="17" t="s">
        <v>47</v>
      </c>
      <c r="B47" s="11">
        <f t="shared" ref="B47" si="5">IF(A47&lt;&gt;0,VALUE(LEFT(TEXT(A47,"####"),4)),"")</f>
        <v>2018</v>
      </c>
      <c r="C47" s="11" t="str">
        <f t="shared" si="2"/>
        <v/>
      </c>
    </row>
    <row r="48" spans="1:3" x14ac:dyDescent="0.3">
      <c r="A48" s="17" t="s">
        <v>48</v>
      </c>
      <c r="B48" s="11">
        <f t="shared" ref="B48" si="6">IF(A48&lt;&gt;0,VALUE(LEFT(TEXT(A48,"####"),4)),"")</f>
        <v>2019</v>
      </c>
      <c r="C48" s="11" t="str">
        <f t="shared" si="2"/>
        <v/>
      </c>
    </row>
    <row r="49" spans="1:3" x14ac:dyDescent="0.3">
      <c r="A49" s="17" t="s">
        <v>49</v>
      </c>
      <c r="B49" s="11">
        <f t="shared" ref="B49" si="7">IF(A49&lt;&gt;0,VALUE(LEFT(TEXT(A49,"####"),4)),"")</f>
        <v>2020</v>
      </c>
      <c r="C49" s="11" t="str">
        <f t="shared" si="2"/>
        <v/>
      </c>
    </row>
    <row r="50" spans="1:3" x14ac:dyDescent="0.3">
      <c r="A50" s="17" t="s">
        <v>50</v>
      </c>
      <c r="B50" s="11">
        <f t="shared" ref="B50" si="8">IF(A50&lt;&gt;0,VALUE(LEFT(TEXT(A50,"####"),4)),"")</f>
        <v>2021</v>
      </c>
      <c r="C50" s="11" t="str">
        <f t="shared" si="2"/>
        <v/>
      </c>
    </row>
    <row r="51" spans="1:3" x14ac:dyDescent="0.3">
      <c r="A51" s="17" t="s">
        <v>51</v>
      </c>
      <c r="B51" s="11">
        <f t="shared" ref="B51:B52" si="9">IF(A51&lt;&gt;0,VALUE(LEFT(TEXT(A51,"####"),4)),"")</f>
        <v>2022</v>
      </c>
      <c r="C51" s="11" t="str">
        <f t="shared" si="2"/>
        <v/>
      </c>
    </row>
    <row r="52" spans="1:3" x14ac:dyDescent="0.3">
      <c r="A52" s="17" t="s">
        <v>53</v>
      </c>
      <c r="B52" s="11">
        <f t="shared" si="9"/>
        <v>2023</v>
      </c>
      <c r="C52" s="11" t="str">
        <f t="shared" si="2"/>
        <v/>
      </c>
    </row>
    <row r="53" spans="1:3" x14ac:dyDescent="0.3">
      <c r="A53" s="17" t="s">
        <v>54</v>
      </c>
      <c r="B53" s="11">
        <f t="shared" ref="B53:B54" si="10">IF(A53&lt;&gt;0,VALUE(LEFT(TEXT(A53,"####"),4)),"")</f>
        <v>2024</v>
      </c>
      <c r="C53" s="11" t="str">
        <f t="shared" si="2"/>
        <v/>
      </c>
    </row>
    <row r="54" spans="1:3" x14ac:dyDescent="0.3">
      <c r="A54" s="17" t="s">
        <v>55</v>
      </c>
      <c r="B54" s="11">
        <f t="shared" si="10"/>
        <v>2025</v>
      </c>
      <c r="C54" s="11" t="str">
        <f t="shared" si="2"/>
        <v/>
      </c>
    </row>
  </sheetData>
  <phoneticPr fontId="7" type="noConversion"/>
  <pageMargins left="0.7" right="0.7" top="0.78740157499999996" bottom="0.78740157499999996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LL_Zeitr_1Lj_BDL</vt:lpstr>
      <vt:lpstr>Aktuelles_Jahr</vt:lpstr>
      <vt:lpstr>LL_Zeitr_1Lj_BDL!Druckbereich</vt:lpstr>
      <vt:lpstr>Status</vt:lpstr>
    </vt:vector>
  </TitlesOfParts>
  <Company>WKO Inhouse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FrischmannG</dc:creator>
  <cp:lastModifiedBy>Perzy Cornelia | WKOE</cp:lastModifiedBy>
  <cp:lastPrinted>2022-01-10T13:39:49Z</cp:lastPrinted>
  <dcterms:created xsi:type="dcterms:W3CDTF">2010-01-13T11:16:11Z</dcterms:created>
  <dcterms:modified xsi:type="dcterms:W3CDTF">2026-01-07T13:50:51Z</dcterms:modified>
</cp:coreProperties>
</file>