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161372F0-4F99-45F2-A907-B56F06028F0E}"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hidden" r:id="rId2"/>
  </sheets>
  <definedNames>
    <definedName name="_FilterDatabase" localSheetId="1" hidden="1">Datenverlinkung!$G$73:$G$83</definedName>
    <definedName name="_xlnm._FilterDatabase" localSheetId="1" hidden="1">Datenverlinkung!$A$189:$F$201</definedName>
    <definedName name="Aussenhandelssaldo">OFFSET(Datenverlinkung!$C$272,,,,COUNT(Datenverlinkung!$272:$272))</definedName>
    <definedName name="Criteria" localSheetId="1">Datenverlinkung!$G$73:$G$83</definedName>
    <definedName name="Extract" localSheetId="1">Datenverlinkung!$L$73:$L$83</definedName>
    <definedName name="Flagge">INDEX(#REF!,MATCH(Datenverlinkung!$B$8,#REF!,0))</definedName>
    <definedName name="Jahr">Datenverlinkung!$C$269:$AI$269</definedName>
    <definedName name="Print_Area" localSheetId="0">'Auswertung Land'!$A$1:$G$367</definedName>
    <definedName name="Überschrift" localSheetId="0">'Auswertung Land'!$1:$2</definedName>
    <definedName name="Warenausfuhr">OFFSET(Datenverlinkung!$C$271,,,,COUNT(Datenverlinkung!$271:$271))</definedName>
    <definedName name="Wareneinfuhr">OFFSET(Datenverlinkung!$C$270,,,,COUNT(Datenverlinkung!$270:$270))</definedName>
    <definedName name="X" localSheetId="0">'Auswertung Land'!$1:$2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13" i="11" l="1"/>
  <c r="I277" i="11"/>
  <c r="AI268" i="11"/>
  <c r="AH268" i="11"/>
  <c r="G235" i="11"/>
  <c r="I196" i="11"/>
  <c r="I180" i="11"/>
  <c r="I174" i="11"/>
  <c r="K131" i="11"/>
  <c r="I283" i="11"/>
  <c r="I235" i="11"/>
  <c r="C268" i="11"/>
  <c r="I190" i="11"/>
  <c r="K125" i="11"/>
  <c r="G125" i="11"/>
  <c r="M103" i="11"/>
  <c r="G131" i="11"/>
  <c r="G366" i="11" l="1"/>
  <c r="D268" i="11"/>
  <c r="E268" i="11" s="1"/>
  <c r="F268" i="11" s="1"/>
  <c r="G268" i="11" s="1"/>
  <c r="H268" i="11" s="1"/>
  <c r="I268" i="11" s="1"/>
  <c r="J268" i="11" s="1"/>
  <c r="K268" i="11" s="1"/>
  <c r="L268" i="11" s="1"/>
  <c r="M268" i="11" s="1"/>
  <c r="N268" i="11" s="1"/>
  <c r="O268" i="11" s="1"/>
  <c r="P268" i="11" s="1"/>
  <c r="Q268" i="11" s="1"/>
  <c r="R268" i="11" s="1"/>
  <c r="S268" i="11" s="1"/>
  <c r="T268" i="11" s="1"/>
  <c r="U268" i="11" s="1"/>
  <c r="V268" i="11" s="1"/>
  <c r="W268" i="11" s="1"/>
  <c r="X268" i="11" s="1"/>
  <c r="Y268" i="11" s="1"/>
  <c r="Z268" i="11" s="1"/>
  <c r="AA268" i="11" s="1"/>
  <c r="AB268" i="11" s="1"/>
  <c r="AC268" i="11" s="1"/>
  <c r="AD268" i="11" s="1"/>
  <c r="AE268" i="11" s="1"/>
  <c r="AF268" i="11" s="1"/>
  <c r="AG268" i="11" s="1"/>
  <c r="H410" i="11"/>
  <c r="H338" i="11"/>
  <c r="G410" i="11"/>
  <c r="H388" i="11"/>
  <c r="G326" i="11"/>
  <c r="H343" i="11"/>
  <c r="H360" i="11"/>
  <c r="G321" i="11"/>
  <c r="H347" i="11"/>
  <c r="H375" i="11"/>
  <c r="H397" i="11"/>
  <c r="H326" i="11"/>
  <c r="G388" i="11"/>
  <c r="G343" i="11"/>
  <c r="H321" i="11"/>
  <c r="E415" i="11"/>
  <c r="G325" i="11"/>
  <c r="H325" i="11"/>
  <c r="H313" i="11"/>
  <c r="G397" i="11"/>
  <c r="G375" i="11"/>
  <c r="G347" i="11"/>
  <c r="H330" i="11"/>
  <c r="G313" i="11"/>
  <c r="D415" i="11"/>
  <c r="H369" i="11"/>
  <c r="H335" i="11"/>
  <c r="G330" i="11"/>
  <c r="H413" i="11"/>
  <c r="H391" i="11"/>
  <c r="G369" i="11"/>
  <c r="H352" i="11"/>
  <c r="G335" i="11"/>
  <c r="G318" i="11"/>
  <c r="H318" i="11"/>
  <c r="G327" i="11"/>
  <c r="H340" i="11"/>
  <c r="G349" i="11"/>
  <c r="H362" i="11"/>
  <c r="G371" i="11"/>
  <c r="H384" i="11"/>
  <c r="G393" i="11"/>
  <c r="H406" i="11"/>
  <c r="G314" i="11"/>
  <c r="H327" i="11"/>
  <c r="G336" i="11"/>
  <c r="H349" i="11"/>
  <c r="G358" i="11"/>
  <c r="H371" i="11"/>
  <c r="G380" i="11"/>
  <c r="H393" i="11"/>
  <c r="G402" i="11"/>
  <c r="G363" i="11"/>
  <c r="G407" i="11"/>
  <c r="H407" i="11"/>
  <c r="G337" i="11"/>
  <c r="G403" i="11"/>
  <c r="G324" i="11"/>
  <c r="H390" i="11"/>
  <c r="H355" i="11"/>
  <c r="H320" i="11"/>
  <c r="G329" i="11"/>
  <c r="H342" i="11"/>
  <c r="G351" i="11"/>
  <c r="H364" i="11"/>
  <c r="G373" i="11"/>
  <c r="H408" i="11"/>
  <c r="H329" i="11"/>
  <c r="H351" i="11"/>
  <c r="H373" i="11"/>
  <c r="H314" i="11"/>
  <c r="G323" i="11"/>
  <c r="H336" i="11"/>
  <c r="G345" i="11"/>
  <c r="H358" i="11"/>
  <c r="G367" i="11"/>
  <c r="H380" i="11"/>
  <c r="G389" i="11"/>
  <c r="H402" i="11"/>
  <c r="G411" i="11"/>
  <c r="H323" i="11"/>
  <c r="G332" i="11"/>
  <c r="H345" i="11"/>
  <c r="G354" i="11"/>
  <c r="H367" i="11"/>
  <c r="G376" i="11"/>
  <c r="H389" i="11"/>
  <c r="G398" i="11"/>
  <c r="H411" i="11"/>
  <c r="G319" i="11"/>
  <c r="H332" i="11"/>
  <c r="G341" i="11"/>
  <c r="H354" i="11"/>
  <c r="H376" i="11"/>
  <c r="G385" i="11"/>
  <c r="H398" i="11"/>
  <c r="H319" i="11"/>
  <c r="G328" i="11"/>
  <c r="H341" i="11"/>
  <c r="G350" i="11"/>
  <c r="H363" i="11"/>
  <c r="G372" i="11"/>
  <c r="H385" i="11"/>
  <c r="G394" i="11"/>
  <c r="G315" i="11"/>
  <c r="H328" i="11"/>
  <c r="H350" i="11"/>
  <c r="G359" i="11"/>
  <c r="H372" i="11"/>
  <c r="G381" i="11"/>
  <c r="H394" i="11"/>
  <c r="H315" i="11"/>
  <c r="H337" i="11"/>
  <c r="G346" i="11"/>
  <c r="H359" i="11"/>
  <c r="G368" i="11"/>
  <c r="H381" i="11"/>
  <c r="G390" i="11"/>
  <c r="H403" i="11"/>
  <c r="G412" i="11"/>
  <c r="H324" i="11"/>
  <c r="G333" i="11"/>
  <c r="H346" i="11"/>
  <c r="G355" i="11"/>
  <c r="H368" i="11"/>
  <c r="G377" i="11"/>
  <c r="G399" i="11"/>
  <c r="H412" i="11"/>
  <c r="G320" i="11"/>
  <c r="H333" i="11"/>
  <c r="G342" i="11"/>
  <c r="G364" i="11"/>
  <c r="H377" i="11"/>
  <c r="G386" i="11"/>
  <c r="H399" i="11"/>
  <c r="G408" i="11"/>
  <c r="H386" i="11"/>
  <c r="G395" i="11"/>
  <c r="G316" i="11"/>
  <c r="G338" i="11"/>
  <c r="G360" i="11"/>
  <c r="G413" i="11"/>
  <c r="G391" i="11"/>
  <c r="H357" i="11"/>
  <c r="G352" i="11"/>
  <c r="H396" i="11"/>
  <c r="H374" i="11"/>
  <c r="G357" i="11"/>
  <c r="G340" i="11"/>
  <c r="H401" i="11"/>
  <c r="G396" i="11"/>
  <c r="H379" i="11"/>
  <c r="G374" i="11"/>
  <c r="G401" i="11"/>
  <c r="G379" i="11"/>
  <c r="G362" i="11"/>
  <c r="H334" i="11"/>
  <c r="H317" i="11"/>
  <c r="G406" i="11"/>
  <c r="G384" i="11"/>
  <c r="G334" i="11"/>
  <c r="G317" i="11"/>
  <c r="H356" i="11"/>
  <c r="H339" i="11"/>
  <c r="H322" i="11"/>
  <c r="H395" i="11"/>
  <c r="G356" i="11"/>
  <c r="G339" i="11"/>
  <c r="G322" i="11"/>
  <c r="H400" i="11"/>
  <c r="H378" i="11"/>
  <c r="H361" i="11"/>
  <c r="H344" i="11"/>
  <c r="H405" i="11"/>
  <c r="G400" i="11"/>
  <c r="H383" i="11"/>
  <c r="G378" i="11"/>
  <c r="G361" i="11"/>
  <c r="G344" i="11"/>
  <c r="H316" i="11"/>
  <c r="G405" i="11"/>
  <c r="G383" i="11"/>
  <c r="H366" i="11"/>
  <c r="H404" i="11"/>
  <c r="H382" i="11"/>
  <c r="H348" i="11"/>
  <c r="G404" i="11"/>
  <c r="G382" i="11"/>
  <c r="H365" i="11"/>
  <c r="G348" i="11"/>
  <c r="H331" i="11"/>
  <c r="H409" i="11"/>
  <c r="H387" i="11"/>
  <c r="H370" i="11"/>
  <c r="G365" i="11"/>
  <c r="G331" i="11"/>
  <c r="G409" i="11"/>
  <c r="H392" i="11"/>
  <c r="G387" i="11"/>
  <c r="G370" i="11"/>
  <c r="H353" i="11"/>
  <c r="G392" i="11"/>
  <c r="G353" i="11"/>
</calcChain>
</file>

<file path=xl/sharedStrings.xml><?xml version="1.0" encoding="utf-8"?>
<sst xmlns="http://schemas.openxmlformats.org/spreadsheetml/2006/main" count="1518" uniqueCount="557">
  <si>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</si>
  <si>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</si>
  <si>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</si>
  <si>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</si>
  <si>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</si>
  <si>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</si>
  <si>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</si>
  <si>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</si>
  <si>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</si>
  <si>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</si>
  <si>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</si>
  <si>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</si>
  <si>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</si>
  <si>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</si>
  <si>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</si>
  <si>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</si>
  <si>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</si>
  <si>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</si>
  <si>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</si>
  <si>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</si>
  <si>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</si>
  <si>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</si>
  <si>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</si>
  <si>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</si>
  <si>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</si>
  <si>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</si>
  <si>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</si>
  <si>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</si>
  <si>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</si>
  <si>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</si>
  <si>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</si>
  <si>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</si>
  <si>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</si>
  <si>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</si>
  <si>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</si>
  <si>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</si>
  <si>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</si>
  <si>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</si>
  <si>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</si>
  <si>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</si>
  <si>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</si>
  <si>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</si>
  <si>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</si>
  <si>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</si>
  <si>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</si>
  <si>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</si>
  <si>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</si>
  <si>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</si>
  <si>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</si>
  <si>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</si>
  <si>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</si>
  <si>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</si>
  <si>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</si>
  <si>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</si>
  <si>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</si>
  <si>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</si>
  <si>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</si>
  <si>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</si>
  <si>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</si>
  <si>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</si>
  <si>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</si>
  <si>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</si>
  <si>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</si>
  <si>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</si>
  <si>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</si>
  <si>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</si>
  <si>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</si>
  <si>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</si>
  <si>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</si>
  <si>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</si>
  <si>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</si>
  <si>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</si>
  <si>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</si>
  <si>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</si>
  <si>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</si>
  <si>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</si>
  <si>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</si>
  <si>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</si>
  <si>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</si>
  <si>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</si>
  <si>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</si>
  <si>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</si>
  <si>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</si>
  <si>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</si>
  <si>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</si>
  <si>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</si>
  <si>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</si>
  <si>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</si>
  <si>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</si>
  <si>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</si>
  <si>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</si>
  <si>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</si>
  <si>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</si>
  <si>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</si>
  <si>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</si>
  <si>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</si>
  <si>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</si>
  <si>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</si>
  <si>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</si>
  <si>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</si>
  <si>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</si>
  <si>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</si>
  <si>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</si>
  <si>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</si>
  <si>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</si>
  <si>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</si>
  <si>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</si>
  <si>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</si>
  <si>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</si>
  <si>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</si>
  <si>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</si>
  <si>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</si>
  <si>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</si>
  <si>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</si>
  <si>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</si>
  <si>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</si>
  <si>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</si>
  <si>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</si>
  <si>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</si>
  <si>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</si>
  <si>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</si>
  <si>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</si>
  <si>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</si>
  <si>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</si>
  <si>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</si>
  <si>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</si>
  <si>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</si>
  <si>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</si>
  <si>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</si>
  <si>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</si>
  <si>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</si>
  <si>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</si>
  <si>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</si>
  <si>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</si>
  <si>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</si>
  <si>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</si>
  <si>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</si>
  <si>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</si>
  <si>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</si>
  <si>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</si>
  <si>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</si>
  <si>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</si>
  <si>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</si>
  <si>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</si>
  <si>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</si>
  <si>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</si>
  <si>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</si>
  <si>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</si>
  <si>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</si>
  <si>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</si>
  <si>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</si>
  <si>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</si>
  <si>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</si>
  <si>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</si>
  <si>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</si>
  <si>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</si>
  <si>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</si>
  <si>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</si>
  <si>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</si>
  <si>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</si>
  <si>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</si>
  <si>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</si>
  <si>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</si>
  <si>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</si>
  <si>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</si>
  <si>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</si>
  <si>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</si>
  <si>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</si>
  <si>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</si>
  <si>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</si>
  <si>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</si>
  <si>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</si>
  <si>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</si>
  <si>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</si>
  <si>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</si>
  <si>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</si>
  <si>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</si>
  <si>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</si>
  <si>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</si>
  <si>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</si>
  <si>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</si>
  <si>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</si>
  <si>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</si>
  <si>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</si>
  <si>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</si>
  <si>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</si>
  <si>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</si>
  <si>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</si>
  <si>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</si>
  <si>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</si>
  <si>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</si>
  <si>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</si>
  <si>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</si>
  <si>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</si>
  <si>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</si>
  <si>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</si>
  <si>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</si>
  <si>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</si>
  <si>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</si>
  <si>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</si>
  <si>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</si>
  <si>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</si>
  <si>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</si>
  <si>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</si>
  <si>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</si>
  <si>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</si>
  <si>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</si>
  <si>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</si>
  <si>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</si>
  <si>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</si>
  <si>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</si>
  <si>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</si>
  <si>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</si>
  <si>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</si>
  <si>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</si>
  <si>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</si>
  <si>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</si>
  <si>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</si>
  <si>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</si>
  <si>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</si>
  <si>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</si>
  <si>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</si>
  <si>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</si>
  <si>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</si>
  <si>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</si>
  <si>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</si>
  <si>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</si>
  <si>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</si>
  <si>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</si>
  <si>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</si>
  <si>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</si>
  <si>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</si>
  <si>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</si>
  <si>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</si>
  <si>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</si>
  <si>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</si>
  <si>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</si>
  <si>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</si>
  <si>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</si>
  <si>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</si>
  <si>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</si>
  <si>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</si>
  <si>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</si>
  <si>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</si>
  <si>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</si>
  <si>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</si>
  <si>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</si>
  <si>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</si>
  <si>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</si>
  <si>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</si>
  <si>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</si>
  <si>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</si>
  <si>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</si>
  <si>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</si>
  <si>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</si>
  <si>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</si>
  <si>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</si>
  <si>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</si>
  <si>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</si>
  <si>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</si>
  <si>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</si>
  <si>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</si>
  <si>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</si>
  <si>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</si>
  <si>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</si>
  <si>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</si>
  <si>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</si>
  <si>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</si>
  <si>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</si>
  <si>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</si>
  <si>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</si>
  <si>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</si>
  <si>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</si>
  <si>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</si>
  <si>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</si>
  <si>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</si>
  <si>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</si>
  <si>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</si>
  <si>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</si>
  <si>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</si>
  <si>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</si>
  <si>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</si>
  <si>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</si>
  <si>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</si>
  <si>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</si>
  <si>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</si>
  <si>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</si>
  <si>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</si>
  <si>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</si>
  <si>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</si>
  <si>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</si>
  <si>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</si>
  <si>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</si>
  <si>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</si>
  <si>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</si>
  <si>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</si>
  <si>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</si>
  <si>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</si>
  <si>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</si>
  <si>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</si>
  <si>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</si>
  <si>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</si>
  <si>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</si>
  <si>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</si>
  <si>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</si>
  <si>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Land_DE</t>
  </si>
  <si>
    <t>Ukraine</t>
  </si>
  <si>
    <t>Amtssprache</t>
  </si>
  <si>
    <t>Ukrainisch</t>
  </si>
  <si>
    <t>Kyjiw</t>
  </si>
  <si>
    <t>Waehrung</t>
  </si>
  <si>
    <t>Griwna</t>
  </si>
  <si>
    <t>ISO_Code</t>
  </si>
  <si>
    <t>UAH</t>
  </si>
  <si>
    <t>Isocode_3</t>
  </si>
  <si>
    <t>UKR</t>
  </si>
  <si>
    <t>Land_Name</t>
  </si>
  <si>
    <t>UKRAINE</t>
  </si>
  <si>
    <t>Land_Dativ</t>
  </si>
  <si>
    <t>in der UKRAINE</t>
  </si>
  <si>
    <t>AH_aus</t>
  </si>
  <si>
    <t>aus der Ukraine</t>
  </si>
  <si>
    <t>AH_nach</t>
  </si>
  <si>
    <t>in die Ukraine</t>
  </si>
  <si>
    <t>Fläche</t>
  </si>
  <si>
    <t>US Census Bureau</t>
  </si>
  <si>
    <t>IMF - WEO; Eurostat</t>
  </si>
  <si>
    <t>Bevoelkerung insgesamt</t>
  </si>
  <si>
    <t>IMF - WEO</t>
  </si>
  <si>
    <t>Bruttoinlandsprodukt (BIP), lauf. Preise</t>
  </si>
  <si>
    <t>Wechselkurs Euro, Jahresdurchschnitt</t>
  </si>
  <si>
    <t>Eurostat</t>
  </si>
  <si>
    <t>USA</t>
  </si>
  <si>
    <t>Variablen_Bezeichnung</t>
  </si>
  <si>
    <t>2017</t>
  </si>
  <si>
    <t>2018</t>
  </si>
  <si>
    <t>2019</t>
  </si>
  <si>
    <t>2020</t>
  </si>
  <si>
    <t>2021</t>
  </si>
  <si>
    <t>2022</t>
  </si>
  <si>
    <t>2023</t>
  </si>
  <si>
    <t>2024</t>
  </si>
  <si>
    <t>2025</t>
  </si>
  <si>
    <t>Quelle</t>
  </si>
  <si>
    <t>Quellen_Fussnote</t>
  </si>
  <si>
    <t>IWF_WEO</t>
  </si>
  <si>
    <t>IMF - WEO; UNCTAD</t>
  </si>
  <si>
    <t>BIP Wachstum</t>
  </si>
  <si>
    <t>NA</t>
  </si>
  <si>
    <t>UNCTAD</t>
  </si>
  <si>
    <t>2016</t>
  </si>
  <si>
    <t>2010</t>
  </si>
  <si>
    <t>2015</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</si>
  <si>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</si>
  <si>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</si>
  <si>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</si>
  <si>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</si>
  <si>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</si>
  <si>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</si>
  <si>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</si>
  <si>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</si>
  <si>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</si>
  <si>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</si>
  <si>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</si>
  <si>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</si>
  <si>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</si>
  <si>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</si>
  <si>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</si>
  <si>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</si>
  <si>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</si>
  <si>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</si>
  <si>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</si>
  <si>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</si>
  <si>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</si>
  <si>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</si>
  <si>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</si>
  <si>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</si>
  <si>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</si>
  <si>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</si>
  <si>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</si>
  <si>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</si>
  <si>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</si>
  <si>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</si>
  <si>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</si>
  <si>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</si>
  <si>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2030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</si>
  <si>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</si>
  <si>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</si>
  <si>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</si>
  <si>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</si>
  <si>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</si>
  <si>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</si>
  <si>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</si>
  <si>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</si>
  <si>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</si>
  <si>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</si>
  <si>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</si>
  <si>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Bildungsabschluss: Primarstufe oder höher</t>
  </si>
  <si>
    <t>Bildungsabschluss: Sekundarstufe 2 oder höher</t>
  </si>
  <si>
    <t>Bildungsabschluss: Hochschule</t>
  </si>
  <si>
    <t>Weltbank; IMF - WEO</t>
  </si>
  <si>
    <t>Erwerbstaetigenquote, 15+ Jahre</t>
  </si>
  <si>
    <t>Selbststaendigenquote, 15+ Jahre</t>
  </si>
  <si>
    <t>Jugendarbeitslosigkeit</t>
  </si>
  <si>
    <t>Arbeitsproduktivitaet</t>
  </si>
  <si>
    <t>Zeit</t>
  </si>
  <si>
    <t>Wert</t>
  </si>
  <si>
    <t>Erwerbspersonen Landwirtschaft</t>
  </si>
  <si>
    <t>Erwerbspersonen Produktionsbereich</t>
  </si>
  <si>
    <t>Erwerbspersonen Dienstleistungen</t>
  </si>
  <si>
    <t>Weltbank; UNDP</t>
  </si>
  <si>
    <t>UNDP</t>
  </si>
  <si>
    <t>Zugang zu Sanitaeranlagen</t>
  </si>
  <si>
    <t>Flaeche</t>
  </si>
  <si>
    <t>FAO</t>
  </si>
  <si>
    <t>Food and Agriculture Organization of the United Nations; ILO; Weltbank</t>
  </si>
  <si>
    <t>Landwirtschaftlich genutzte Flaeche</t>
  </si>
  <si>
    <t>Waldflaeche</t>
  </si>
  <si>
    <t>ILO</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</si>
  <si>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</si>
  <si>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</si>
  <si>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</si>
  <si>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</si>
  <si>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</si>
  <si>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</si>
  <si>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</si>
  <si>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</si>
  <si>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</si>
  <si>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</si>
  <si>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</si>
  <si>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</si>
  <si>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</si>
  <si>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Getreide</t>
  </si>
  <si>
    <t>Tier. + pflanzl. Fette u.Öle</t>
  </si>
  <si>
    <t>Ölsaaten und ölhaltige Früchte</t>
  </si>
  <si>
    <t>Eisen und Stahl</t>
  </si>
  <si>
    <t>Erze</t>
  </si>
  <si>
    <t>AH_IMP</t>
  </si>
  <si>
    <t>Elektr. Maschinen</t>
  </si>
  <si>
    <t>Mineral. Brennstoffe</t>
  </si>
  <si>
    <t>Zugmaschin.,Kraftwagen</t>
  </si>
  <si>
    <t>Maschinen, mech.Geräte</t>
  </si>
  <si>
    <t>Waren unter 100 Euro je Geschäft</t>
  </si>
  <si>
    <t>Insgesamt - Welt</t>
  </si>
  <si>
    <t>Polen</t>
  </si>
  <si>
    <t>Türkei</t>
  </si>
  <si>
    <t>Deutschland</t>
  </si>
  <si>
    <t>Italien</t>
  </si>
  <si>
    <t>Niederlande</t>
  </si>
  <si>
    <t>China</t>
  </si>
  <si>
    <t>Internationale Ankuenfte</t>
  </si>
  <si>
    <t>UNWTO</t>
  </si>
  <si>
    <t>UNWTO; IMF - WEO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</si>
  <si>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</si>
  <si>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</si>
  <si>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</si>
  <si>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</si>
  <si>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</si>
  <si>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</si>
  <si>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</si>
  <si>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</si>
  <si>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</si>
  <si>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Energy Institute; U.S. Energy Information Administration; EDGAR</t>
  </si>
  <si>
    <t>Energieverbrauch je Einwohner</t>
  </si>
  <si>
    <t>Energy_Institute</t>
  </si>
  <si>
    <t>EIA</t>
  </si>
  <si>
    <t>Treibhausgasemissionen je EW</t>
  </si>
  <si>
    <t>EDGAR</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</si>
  <si>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</si>
  <si>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</si>
  <si>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</si>
  <si>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</si>
  <si>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</si>
  <si>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</si>
  <si>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</si>
  <si>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</si>
  <si>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</si>
  <si>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</si>
  <si>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</si>
  <si>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</si>
  <si>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</si>
  <si>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</si>
  <si>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</si>
  <si>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</si>
  <si>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</si>
  <si>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</si>
  <si>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</si>
  <si>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</si>
  <si>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</si>
  <si>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</si>
  <si>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</si>
  <si>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</si>
  <si>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</si>
  <si>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</si>
  <si>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</si>
  <si>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</si>
  <si>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</si>
  <si>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</si>
  <si>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</si>
  <si>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</si>
  <si>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</si>
  <si>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</si>
  <si>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</si>
  <si>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</si>
  <si>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</si>
  <si>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</si>
  <si>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</si>
  <si>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</si>
  <si>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
  </si>
  <si>
    <t>Importentwicklung</t>
  </si>
  <si>
    <t>Index 1995=100</t>
  </si>
  <si>
    <t>Exportentwicklung</t>
  </si>
  <si>
    <t>Aussenhandelssaldo</t>
  </si>
  <si>
    <t>Mio. Euro</t>
  </si>
  <si>
    <t>Pharmazeutische Erzeugnisse</t>
  </si>
  <si>
    <t>Kunststoffe und Waren daraus</t>
  </si>
  <si>
    <t>Papier und Pappe</t>
  </si>
  <si>
    <t>Holz und Holzwaren; Holzkohle</t>
  </si>
  <si>
    <t>Möbel, vorgef. Gebäude</t>
  </si>
  <si>
    <t>Spielzeug, Sportgeräte</t>
  </si>
  <si>
    <t>wko.at/aussenwirtschaft/ua</t>
  </si>
  <si>
    <t>2026</t>
  </si>
  <si>
    <t>2027</t>
  </si>
  <si>
    <t>2028</t>
  </si>
  <si>
    <t>2029</t>
  </si>
  <si>
    <t>Leistungsbilanzsaldo in % BIP</t>
  </si>
  <si>
    <t>Alter</t>
  </si>
  <si>
    <t>Maenner</t>
  </si>
  <si>
    <t>Frauen</t>
  </si>
  <si>
    <t>Länderprofil UKRAINE</t>
  </si>
  <si>
    <t>Griwna (UAH)</t>
  </si>
  <si>
    <t>32.762 (2025)</t>
  </si>
  <si>
    <t>212,9 (2025)</t>
  </si>
  <si>
    <t>Wechselkurs, Jahresdurchschnitt, UAH je EUR</t>
  </si>
  <si>
    <t>47,09 (2025)</t>
  </si>
  <si>
    <t>Quellen: IMF - WEO; Eurostat - (Werte 2025: Prognosen)</t>
  </si>
  <si>
    <t>.</t>
  </si>
  <si>
    <t>UAH je USD</t>
  </si>
  <si>
    <t>UAH je EUR</t>
  </si>
  <si>
    <t>Quellen: IMF - WEO; Weltbank; IMF; Eurostat; (2025: vorläufige Werte)</t>
  </si>
  <si>
    <t>Quellen: IMF - WEO; Weltbank; IMF; Eurostat; (Werte 2025: Prognosen)</t>
  </si>
  <si>
    <t>Quellen: Weltbank</t>
  </si>
  <si>
    <t>Quellen: UNESCO Institute for Statistics (UIS)</t>
  </si>
  <si>
    <t>Quellen: IMF - WEO; US Census Bureau; Weltbank; UNDESA</t>
  </si>
  <si>
    <t>Quellen: Weltbank; IMF - WEO</t>
  </si>
  <si>
    <t>Quellen: Weltbank; UNDP</t>
  </si>
  <si>
    <t>Quellen: Food and Agriculture Organization of the United Nations; ILO; Weltbank</t>
  </si>
  <si>
    <t>Quellen: OICA; Weltbank</t>
  </si>
  <si>
    <t>Quellen: International Energy Agency; Weltbank; Energy Institute; U.S. Energy Information Administration; EDGAR</t>
  </si>
  <si>
    <t>Quellen: UNESCO Institute for Statistics (UIS); Weltbank; WIPO Statistics Database; ITU</t>
  </si>
  <si>
    <t>Quellen: UNCTAD; IMF; IMF - IMTS; UN Comtrade</t>
  </si>
  <si>
    <t>Quellen: UNWTO; IMF - WEO</t>
  </si>
  <si>
    <t>Österreichs Wirtschaft in der UKRAINE</t>
  </si>
  <si>
    <t>Wareneinfuhr aus der Ukraine</t>
  </si>
  <si>
    <t>Warenausfuhr in die Ukraine</t>
  </si>
  <si>
    <t>Quelle: Statistik Austria</t>
  </si>
  <si>
    <t>https://wko.at/aussenwirtschaft/ua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</si>
</sst>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14.1162036397552</c:v>
                </c:pt>
                <c:pt idx="1">
                  <c:v>25.218643747281799</c:v>
                </c:pt>
                <c:pt idx="2">
                  <c:v>60.665152612962999</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Niederlande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4.3121693756073103E-2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Italien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5.5948808787792688E-2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Deutschland</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5.997836353019393E-2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Türkei</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6.9640456738907147E-2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Polen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0.130711471499036</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USA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5.3678056040401087E-2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Türkei</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5.7423397306754741E-2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Deutschland</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7.8357589203388797E-2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Polen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8.847093207600934E-2</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0.2161664252226794</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148.10597601168681</c:v>
                </c:pt>
                <c:pt idx="2">
                  <c:v>166.21255595072549</c:v>
                </c:pt>
                <c:pt idx="3">
                  <c:v>206.36247206061171</c:v>
                </c:pt>
                <c:pt idx="4">
                  <c:v>184.24303285231969</c:v>
                </c:pt>
                <c:pt idx="5">
                  <c:v>253.03802466520779</c:v>
                </c:pt>
                <c:pt idx="6">
                  <c:v>294.44931986888218</c:v>
                </c:pt>
                <c:pt idx="7">
                  <c:v>279.13796498974699</c:v>
                </c:pt>
                <c:pt idx="8">
                  <c:v>300.79240891655343</c:v>
                </c:pt>
                <c:pt idx="9">
                  <c:v>371.19023233404022</c:v>
                </c:pt>
                <c:pt idx="10">
                  <c:v>468.01411463231852</c:v>
                </c:pt>
                <c:pt idx="11">
                  <c:v>464.4096855867424</c:v>
                </c:pt>
                <c:pt idx="12">
                  <c:v>571.58142472660995</c:v>
                </c:pt>
                <c:pt idx="13">
                  <c:v>575.20506632176091</c:v>
                </c:pt>
                <c:pt idx="14">
                  <c:v>441.61769645282999</c:v>
                </c:pt>
                <c:pt idx="15">
                  <c:v>879.5290134846706</c:v>
                </c:pt>
                <c:pt idx="16">
                  <c:v>1006.354980527771</c:v>
                </c:pt>
                <c:pt idx="17">
                  <c:v>872.37548735918949</c:v>
                </c:pt>
                <c:pt idx="18">
                  <c:v>740.76450184981525</c:v>
                </c:pt>
                <c:pt idx="19">
                  <c:v>671.43195160009316</c:v>
                </c:pt>
                <c:pt idx="20">
                  <c:v>528.20210450971683</c:v>
                </c:pt>
                <c:pt idx="21">
                  <c:v>543.88241073984739</c:v>
                </c:pt>
                <c:pt idx="22">
                  <c:v>725.1926601308503</c:v>
                </c:pt>
                <c:pt idx="23">
                  <c:v>754.60260716854691</c:v>
                </c:pt>
                <c:pt idx="24">
                  <c:v>874.70893491035702</c:v>
                </c:pt>
                <c:pt idx="25">
                  <c:v>917.95008682119828</c:v>
                </c:pt>
                <c:pt idx="26">
                  <c:v>1161.403703606624</c:v>
                </c:pt>
                <c:pt idx="27">
                  <c:v>1302.2417792160261</c:v>
                </c:pt>
                <c:pt idx="28">
                  <c:v>1028.833773114058</c:v>
                </c:pt>
                <c:pt idx="29">
                  <c:v>896.85688245616711</c:v>
                </c:pt>
                <c:pt idx="30">
                  <c:v>808.64368919383583</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204.36940848537341</c:v>
                </c:pt>
                <c:pt idx="2">
                  <c:v>213.5685482411663</c:v>
                </c:pt>
                <c:pt idx="3">
                  <c:v>196.8663706600768</c:v>
                </c:pt>
                <c:pt idx="4">
                  <c:v>146.73342204466431</c:v>
                </c:pt>
                <c:pt idx="5">
                  <c:v>239.8078669781913</c:v>
                </c:pt>
                <c:pt idx="6">
                  <c:v>303.64769258427879</c:v>
                </c:pt>
                <c:pt idx="7">
                  <c:v>308.71185429117668</c:v>
                </c:pt>
                <c:pt idx="8">
                  <c:v>413.49750837331288</c:v>
                </c:pt>
                <c:pt idx="9">
                  <c:v>414.16355815100798</c:v>
                </c:pt>
                <c:pt idx="10">
                  <c:v>529.33167595438806</c:v>
                </c:pt>
                <c:pt idx="11">
                  <c:v>737.12813064444788</c:v>
                </c:pt>
                <c:pt idx="12">
                  <c:v>833.81786446693593</c:v>
                </c:pt>
                <c:pt idx="13">
                  <c:v>1018.078982307724</c:v>
                </c:pt>
                <c:pt idx="14">
                  <c:v>597.34385417879366</c:v>
                </c:pt>
                <c:pt idx="15">
                  <c:v>751.73486775840092</c:v>
                </c:pt>
                <c:pt idx="16">
                  <c:v>760.35646612859466</c:v>
                </c:pt>
                <c:pt idx="17">
                  <c:v>759.95378473830931</c:v>
                </c:pt>
                <c:pt idx="18">
                  <c:v>768.84506627610415</c:v>
                </c:pt>
                <c:pt idx="19">
                  <c:v>577.24008681543125</c:v>
                </c:pt>
                <c:pt idx="20">
                  <c:v>378.0733277552211</c:v>
                </c:pt>
                <c:pt idx="21">
                  <c:v>452.97893470052782</c:v>
                </c:pt>
                <c:pt idx="22">
                  <c:v>524.81581665621422</c:v>
                </c:pt>
                <c:pt idx="23">
                  <c:v>559.84605916564578</c:v>
                </c:pt>
                <c:pt idx="24">
                  <c:v>644.97977680651252</c:v>
                </c:pt>
                <c:pt idx="25">
                  <c:v>596.47819150467808</c:v>
                </c:pt>
                <c:pt idx="26">
                  <c:v>700.59958956296373</c:v>
                </c:pt>
                <c:pt idx="27">
                  <c:v>571.77074982541058</c:v>
                </c:pt>
                <c:pt idx="28">
                  <c:v>694.47331136678247</c:v>
                </c:pt>
                <c:pt idx="29">
                  <c:v>750.42280164868419</c:v>
                </c:pt>
                <c:pt idx="30">
                  <c:v>876.22650089449814</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Papier und Pappe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4.8570375240842491E-2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Kunststoffe und Waren daraus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5.4062090589507082E-2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7.6137463000497604E-2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Pharmazeutische Erzeugnisse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0.1961572413859089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0.196218579517596</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Spielzeug, Sportgeräte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6.2933954125910935E-2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Möbel, vorgef. Gebäude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7.8188948399588745E-2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8.7949366698470463E-2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Holz und Holzwaren; Holzkohle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9.0474550584622102E-2</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Erze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0.3470386266527985</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-1.6453180000000001</c:v>
                </c:pt>
                <c:pt idx="1">
                  <c:v>47.466979000000002</c:v>
                </c:pt>
                <c:pt idx="2">
                  <c:v>39.268464999999999</c:v>
                </c:pt>
                <c:pt idx="3">
                  <c:v>-11.818045</c:v>
                </c:pt>
                <c:pt idx="4">
                  <c:v>-36.301161</c:v>
                </c:pt>
                <c:pt idx="5">
                  <c:v>-15.89799</c:v>
                </c:pt>
                <c:pt idx="6">
                  <c:v>3.3140230000000002</c:v>
                </c:pt>
                <c:pt idx="7">
                  <c:v>21.638349000000002</c:v>
                </c:pt>
                <c:pt idx="8">
                  <c:v>95.016683</c:v>
                </c:pt>
                <c:pt idx="9">
                  <c:v>32.008651</c:v>
                </c:pt>
                <c:pt idx="10">
                  <c:v>46.686317000000003</c:v>
                </c:pt>
                <c:pt idx="11">
                  <c:v>234.25117399999999</c:v>
                </c:pt>
                <c:pt idx="12">
                  <c:v>223.19066799999999</c:v>
                </c:pt>
                <c:pt idx="13">
                  <c:v>383.350481</c:v>
                </c:pt>
                <c:pt idx="14">
                  <c:v>130.85790700000001</c:v>
                </c:pt>
                <c:pt idx="15">
                  <c:v>-127.820206</c:v>
                </c:pt>
                <c:pt idx="16">
                  <c:v>-234.75023999999999</c:v>
                </c:pt>
                <c:pt idx="17">
                  <c:v>-114.067662</c:v>
                </c:pt>
                <c:pt idx="18">
                  <c:v>12.718595000000001</c:v>
                </c:pt>
                <c:pt idx="19">
                  <c:v>-94.592241999999999</c:v>
                </c:pt>
                <c:pt idx="20">
                  <c:v>-141.84983600000001</c:v>
                </c:pt>
                <c:pt idx="21">
                  <c:v>-89.576954999999998</c:v>
                </c:pt>
                <c:pt idx="22">
                  <c:v>-189.65932100000001</c:v>
                </c:pt>
                <c:pt idx="23">
                  <c:v>-185.15819300000001</c:v>
                </c:pt>
                <c:pt idx="24">
                  <c:v>-218.15386599999999</c:v>
                </c:pt>
                <c:pt idx="25">
                  <c:v>-300.23807699999998</c:v>
                </c:pt>
                <c:pt idx="26">
                  <c:v>-427.826707</c:v>
                </c:pt>
                <c:pt idx="27">
                  <c:v>-669.32952599999999</c:v>
                </c:pt>
                <c:pt idx="28">
                  <c:v>-313.49419599999999</c:v>
                </c:pt>
                <c:pt idx="29">
                  <c:v>-144.638307</c:v>
                </c:pt>
                <c:pt idx="30">
                  <c:v>46.638945999999997</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14.443349</c:v>
                </c:pt>
                <c:pt idx="1">
                  <c:v>10.946687000000001</c:v>
                </c:pt>
                <c:pt idx="2">
                  <c:v>7.8857920000000004</c:v>
                </c:pt>
                <c:pt idx="3">
                  <c:v>2.7395489999999998</c:v>
                </c:pt>
                <c:pt idx="4">
                  <c:v>9.3606250000000006</c:v>
                </c:pt>
                <c:pt idx="5">
                  <c:v>20.182739000000002</c:v>
                </c:pt>
                <c:pt idx="6">
                  <c:v>12.850925</c:v>
                </c:pt>
                <c:pt idx="7">
                  <c:v>6.5038039999999997</c:v>
                </c:pt>
                <c:pt idx="8">
                  <c:v>12.727496</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-0.30062555233597882</c:v>
                </c:pt>
                <c:pt idx="1">
                  <c:v>-0.28796846843592822</c:v>
                </c:pt>
                <c:pt idx="2">
                  <c:v>-0.32198702271195112</c:v>
                </c:pt>
                <c:pt idx="3">
                  <c:v>-0.38732604879239813</c:v>
                </c:pt>
                <c:pt idx="4">
                  <c:v>-0.4120049852323236</c:v>
                </c:pt>
                <c:pt idx="5">
                  <c:v>-0.426370986762452</c:v>
                </c:pt>
                <c:pt idx="6">
                  <c:v>-0.44965664028140978</c:v>
                </c:pt>
                <c:pt idx="7">
                  <c:v>-0.49165190436088702</c:v>
                </c:pt>
                <c:pt idx="8">
                  <c:v>-0.52012638119404564</c:v>
                </c:pt>
                <c:pt idx="9">
                  <c:v>-0.54621973091203391</c:v>
                </c:pt>
                <c:pt idx="10">
                  <c:v>-0.58431776475475716</c:v>
                </c:pt>
                <c:pt idx="11">
                  <c:v>-0.61248188946807924</c:v>
                </c:pt>
                <c:pt idx="12">
                  <c:v>-0.61288600754752587</c:v>
                </c:pt>
                <c:pt idx="13">
                  <c:v>-0.5944497709819262</c:v>
                </c:pt>
                <c:pt idx="14">
                  <c:v>-0.59912486248924879</c:v>
                </c:pt>
                <c:pt idx="15">
                  <c:v>-0.61046790230743897</c:v>
                </c:pt>
                <c:pt idx="16">
                  <c:v>-0.585370320667564</c:v>
                </c:pt>
                <c:pt idx="17">
                  <c:v>-0.55351102475721126</c:v>
                </c:pt>
                <c:pt idx="18">
                  <c:v>-0.52644039602356796</c:v>
                </c:pt>
                <c:pt idx="19">
                  <c:v>-0.50773210611036712</c:v>
                </c:pt>
                <c:pt idx="20">
                  <c:v>-0.49931033816059428</c:v>
                </c:pt>
                <c:pt idx="21">
                  <c:v>-0.47941742760274131</c:v>
                </c:pt>
                <c:pt idx="22">
                  <c:v>-0.4596909186070135</c:v>
                </c:pt>
                <c:pt idx="23">
                  <c:v>-0.45693868959535799</c:v>
                </c:pt>
                <c:pt idx="24">
                  <c:v>-0.46607756903905068</c:v>
                </c:pt>
                <c:pt idx="25">
                  <c:v>-0.47980965985632168</c:v>
                </c:pt>
                <c:pt idx="26">
                  <c:v>-0.50178391058805605</c:v>
                </c:pt>
                <c:pt idx="27">
                  <c:v>-0.53136376922675954</c:v>
                </c:pt>
                <c:pt idx="28">
                  <c:v>-0.56382131837237137</c:v>
                </c:pt>
                <c:pt idx="29">
                  <c:v>-0.5882849892993891</c:v>
                </c:pt>
                <c:pt idx="30">
                  <c:v>-0.61657721680260114</c:v>
                </c:pt>
                <c:pt idx="31">
                  <c:v>-0.6561715440571313</c:v>
                </c:pt>
                <c:pt idx="32">
                  <c:v>-0.70569713914642573</c:v>
                </c:pt>
                <c:pt idx="33">
                  <c:v>-0.75097817375421327</c:v>
                </c:pt>
                <c:pt idx="34">
                  <c:v>-0.78301971899451239</c:v>
                </c:pt>
                <c:pt idx="35">
                  <c:v>-0.84855023893613513</c:v>
                </c:pt>
                <c:pt idx="36">
                  <c:v>-0.89984153949020074</c:v>
                </c:pt>
                <c:pt idx="37">
                  <c:v>-0.90571842005731529</c:v>
                </c:pt>
                <c:pt idx="38">
                  <c:v>-0.88482313818475677</c:v>
                </c:pt>
                <c:pt idx="39">
                  <c:v>-0.8501495428387813</c:v>
                </c:pt>
                <c:pt idx="40">
                  <c:v>-0.87278543787706053</c:v>
                </c:pt>
                <c:pt idx="41">
                  <c:v>-0.86816977549906826</c:v>
                </c:pt>
                <c:pt idx="42">
                  <c:v>-0.81757577672914561</c:v>
                </c:pt>
                <c:pt idx="43">
                  <c:v>-0.788771138066374</c:v>
                </c:pt>
                <c:pt idx="44">
                  <c:v>-0.76131620096306096</c:v>
                </c:pt>
                <c:pt idx="45">
                  <c:v>-0.73201499890855104</c:v>
                </c:pt>
                <c:pt idx="46">
                  <c:v>-0.69919030980840935</c:v>
                </c:pt>
                <c:pt idx="47">
                  <c:v>-0.68932771563420459</c:v>
                </c:pt>
                <c:pt idx="48">
                  <c:v>-0.69072760179176451</c:v>
                </c:pt>
                <c:pt idx="49">
                  <c:v>-0.6859917605077932</c:v>
                </c:pt>
                <c:pt idx="50">
                  <c:v>-0.61927661992151839</c:v>
                </c:pt>
                <c:pt idx="51">
                  <c:v>-0.56010765811288243</c:v>
                </c:pt>
                <c:pt idx="52">
                  <c:v>-0.55461904785739302</c:v>
                </c:pt>
                <c:pt idx="53">
                  <c:v>-0.65203791795037436</c:v>
                </c:pt>
                <c:pt idx="54">
                  <c:v>-0.75410282530967232</c:v>
                </c:pt>
                <c:pt idx="55">
                  <c:v>-0.62963973942941676</c:v>
                </c:pt>
                <c:pt idx="56">
                  <c:v>-0.57027532181764973</c:v>
                </c:pt>
                <c:pt idx="57">
                  <c:v>-0.60712666459175357</c:v>
                </c:pt>
                <c:pt idx="58">
                  <c:v>-0.63078738194915207</c:v>
                </c:pt>
                <c:pt idx="59">
                  <c:v>-0.68003564110157155</c:v>
                </c:pt>
                <c:pt idx="60">
                  <c:v>-0.68483619410414709</c:v>
                </c:pt>
                <c:pt idx="61">
                  <c:v>-0.69714066517017081</c:v>
                </c:pt>
                <c:pt idx="62">
                  <c:v>-0.65864907842654852</c:v>
                </c:pt>
                <c:pt idx="63">
                  <c:v>-0.615351656091077</c:v>
                </c:pt>
                <c:pt idx="64">
                  <c:v>-0.63008875951769061</c:v>
                </c:pt>
                <c:pt idx="65">
                  <c:v>-0.59432827142862854</c:v>
                </c:pt>
                <c:pt idx="66">
                  <c:v>-0.55012752632733541</c:v>
                </c:pt>
                <c:pt idx="67">
                  <c:v>-0.52029278275617064</c:v>
                </c:pt>
                <c:pt idx="68">
                  <c:v>-0.46973972405311998</c:v>
                </c:pt>
                <c:pt idx="69">
                  <c:v>-0.43954708505865447</c:v>
                </c:pt>
                <c:pt idx="70">
                  <c:v>-0.39544010591697148</c:v>
                </c:pt>
                <c:pt idx="71">
                  <c:v>-0.37178731244348368</c:v>
                </c:pt>
                <c:pt idx="72">
                  <c:v>-0.36561856881899119</c:v>
                </c:pt>
                <c:pt idx="73">
                  <c:v>-0.33349118150299262</c:v>
                </c:pt>
                <c:pt idx="74">
                  <c:v>-0.33705296732085938</c:v>
                </c:pt>
                <c:pt idx="75">
                  <c:v>-0.26002357117746921</c:v>
                </c:pt>
                <c:pt idx="76">
                  <c:v>-0.21500534538605379</c:v>
                </c:pt>
                <c:pt idx="77">
                  <c:v>-0.20397926092429219</c:v>
                </c:pt>
                <c:pt idx="78">
                  <c:v>-0.12694986478090201</c:v>
                </c:pt>
                <c:pt idx="79">
                  <c:v>-0.12246098454548129</c:v>
                </c:pt>
                <c:pt idx="80">
                  <c:v>-0.1041066281136258</c:v>
                </c:pt>
                <c:pt idx="81">
                  <c:v>-0.1054418025525815</c:v>
                </c:pt>
                <c:pt idx="82">
                  <c:v>-0.12494380150417241</c:v>
                </c:pt>
                <c:pt idx="83">
                  <c:v>-0.12679666969196149</c:v>
                </c:pt>
                <c:pt idx="84">
                  <c:v>-0.13144006566364119</c:v>
                </c:pt>
                <c:pt idx="85">
                  <c:v>-0.120377003076963</c:v>
                </c:pt>
                <c:pt idx="86">
                  <c:v>-0.1129694922677618</c:v>
                </c:pt>
                <c:pt idx="87">
                  <c:v>-9.0651873233229763E-2</c:v>
                </c:pt>
                <c:pt idx="88">
                  <c:v>-6.4969244831280235E-2</c:v>
                </c:pt>
                <c:pt idx="89">
                  <c:v>-4.145643997354849E-2</c:v>
                </c:pt>
                <c:pt idx="90">
                  <c:v>-2.6115800722402011E-2</c:v>
                </c:pt>
                <c:pt idx="91">
                  <c:v>-2.5187385657529759E-2</c:v>
                </c:pt>
                <c:pt idx="92">
                  <c:v>-2.5065886104232118E-2</c:v>
                </c:pt>
                <c:pt idx="93">
                  <c:v>-1.8721496386385379E-2</c:v>
                </c:pt>
                <c:pt idx="94">
                  <c:v>-1.531950889405124E-2</c:v>
                </c:pt>
                <c:pt idx="95">
                  <c:v>-1.245238356569044E-2</c:v>
                </c:pt>
                <c:pt idx="96">
                  <c:v>-7.885585138481031E-3</c:v>
                </c:pt>
                <c:pt idx="97">
                  <c:v>-5.3274912826381639E-3</c:v>
                </c:pt>
                <c:pt idx="98">
                  <c:v>-3.271243407807321E-3</c:v>
                </c:pt>
                <c:pt idx="99">
                  <c:v>-1.998139392818924E-3</c:v>
                </c:pt>
                <c:pt idx="100">
                  <c:v>-2.602995864670258E-3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-0.60509286772133652</c:v>
                </c:pt>
                <c:pt idx="1">
                  <c:v>-0.61774995162138713</c:v>
                </c:pt>
                <c:pt idx="2">
                  <c:v>-0.58373139734536417</c:v>
                </c:pt>
                <c:pt idx="3">
                  <c:v>-0.51839237126491722</c:v>
                </c:pt>
                <c:pt idx="4">
                  <c:v>-0.49371343482499169</c:v>
                </c:pt>
                <c:pt idx="5">
                  <c:v>-0.47934743329486329</c:v>
                </c:pt>
                <c:pt idx="6">
                  <c:v>-0.45606177977590551</c:v>
                </c:pt>
                <c:pt idx="7">
                  <c:v>-0.41406651569642827</c:v>
                </c:pt>
                <c:pt idx="8">
                  <c:v>-0.38559203886326965</c:v>
                </c:pt>
                <c:pt idx="9">
                  <c:v>-0.35949868914528138</c:v>
                </c:pt>
                <c:pt idx="10">
                  <c:v>-0.32140065530255812</c:v>
                </c:pt>
                <c:pt idx="11">
                  <c:v>-0.29323653058923604</c:v>
                </c:pt>
                <c:pt idx="12">
                  <c:v>-0.29283241250978942</c:v>
                </c:pt>
                <c:pt idx="13">
                  <c:v>-0.31126864907538909</c:v>
                </c:pt>
                <c:pt idx="14">
                  <c:v>-0.3065935575680665</c:v>
                </c:pt>
                <c:pt idx="15">
                  <c:v>-0.29525051774987632</c:v>
                </c:pt>
                <c:pt idx="16">
                  <c:v>-0.32034809938975128</c:v>
                </c:pt>
                <c:pt idx="17">
                  <c:v>-0.35220739530010403</c:v>
                </c:pt>
                <c:pt idx="18">
                  <c:v>-0.37927802403374733</c:v>
                </c:pt>
                <c:pt idx="19">
                  <c:v>-0.39798631394694817</c:v>
                </c:pt>
                <c:pt idx="20">
                  <c:v>-0.40640808189672101</c:v>
                </c:pt>
                <c:pt idx="21">
                  <c:v>-0.42630099245457398</c:v>
                </c:pt>
                <c:pt idx="22">
                  <c:v>-0.44602750145030179</c:v>
                </c:pt>
                <c:pt idx="23">
                  <c:v>-0.44877973046195729</c:v>
                </c:pt>
                <c:pt idx="24">
                  <c:v>-0.43964085101826461</c:v>
                </c:pt>
                <c:pt idx="25">
                  <c:v>-0.42590876020099361</c:v>
                </c:pt>
                <c:pt idx="26">
                  <c:v>-0.40393450946925924</c:v>
                </c:pt>
                <c:pt idx="27">
                  <c:v>-0.37435465083055575</c:v>
                </c:pt>
                <c:pt idx="28">
                  <c:v>-0.34189710168494392</c:v>
                </c:pt>
                <c:pt idx="29">
                  <c:v>-0.31743343075792618</c:v>
                </c:pt>
                <c:pt idx="30">
                  <c:v>-0.28914120325471415</c:v>
                </c:pt>
                <c:pt idx="31">
                  <c:v>-0.24954687600018399</c:v>
                </c:pt>
                <c:pt idx="32">
                  <c:v>-0.20002128091088955</c:v>
                </c:pt>
                <c:pt idx="33">
                  <c:v>-0.15474024630310201</c:v>
                </c:pt>
                <c:pt idx="34">
                  <c:v>-0.1226987010628029</c:v>
                </c:pt>
                <c:pt idx="35">
                  <c:v>-5.7168181121180162E-2</c:v>
                </c:pt>
                <c:pt idx="36">
                  <c:v>-5.8768805671145508E-3</c:v>
                </c:pt>
                <c:pt idx="37">
                  <c:v>0</c:v>
                </c:pt>
                <c:pt idx="38">
                  <c:v>-2.0895281872558513E-2</c:v>
                </c:pt>
                <c:pt idx="39">
                  <c:v>-5.5568877218533985E-2</c:v>
                </c:pt>
                <c:pt idx="40">
                  <c:v>-3.2932982180254755E-2</c:v>
                </c:pt>
                <c:pt idx="41">
                  <c:v>-3.7548644558247024E-2</c:v>
                </c:pt>
                <c:pt idx="42">
                  <c:v>-8.8142643328169679E-2</c:v>
                </c:pt>
                <c:pt idx="43">
                  <c:v>-0.11694728199094129</c:v>
                </c:pt>
                <c:pt idx="44">
                  <c:v>-0.14440221909425432</c:v>
                </c:pt>
                <c:pt idx="45">
                  <c:v>-0.17370342114876425</c:v>
                </c:pt>
                <c:pt idx="46">
                  <c:v>-0.20652811024890594</c:v>
                </c:pt>
                <c:pt idx="47">
                  <c:v>-0.2163907044231107</c:v>
                </c:pt>
                <c:pt idx="48">
                  <c:v>-0.21499081826555078</c:v>
                </c:pt>
                <c:pt idx="49">
                  <c:v>-0.21972665954952209</c:v>
                </c:pt>
                <c:pt idx="50">
                  <c:v>-0.2864418001357969</c:v>
                </c:pt>
                <c:pt idx="51">
                  <c:v>-0.34561076194443285</c:v>
                </c:pt>
                <c:pt idx="52">
                  <c:v>-0.35109937219992227</c:v>
                </c:pt>
                <c:pt idx="53">
                  <c:v>-0.25368050210694093</c:v>
                </c:pt>
                <c:pt idx="54">
                  <c:v>-0.15161559474764297</c:v>
                </c:pt>
                <c:pt idx="55">
                  <c:v>-0.27607868062789853</c:v>
                </c:pt>
                <c:pt idx="56">
                  <c:v>-0.33544309823966556</c:v>
                </c:pt>
                <c:pt idx="57">
                  <c:v>-0.29859175546556171</c:v>
                </c:pt>
                <c:pt idx="58">
                  <c:v>-0.27493103810816322</c:v>
                </c:pt>
                <c:pt idx="59">
                  <c:v>-0.22568277895574373</c:v>
                </c:pt>
                <c:pt idx="60">
                  <c:v>-0.2208822259531682</c:v>
                </c:pt>
                <c:pt idx="61">
                  <c:v>-0.20857775488714447</c:v>
                </c:pt>
                <c:pt idx="62">
                  <c:v>-0.24706934163076677</c:v>
                </c:pt>
                <c:pt idx="63">
                  <c:v>-0.29036676396623828</c:v>
                </c:pt>
                <c:pt idx="64">
                  <c:v>-0.27562966053962468</c:v>
                </c:pt>
                <c:pt idx="65">
                  <c:v>-0.31139014862868675</c:v>
                </c:pt>
                <c:pt idx="66">
                  <c:v>-0.35559089372997987</c:v>
                </c:pt>
                <c:pt idx="67">
                  <c:v>-0.38542563730114465</c:v>
                </c:pt>
                <c:pt idx="68">
                  <c:v>-0.43597869600419531</c:v>
                </c:pt>
                <c:pt idx="69">
                  <c:v>-0.46617133499866081</c:v>
                </c:pt>
                <c:pt idx="70">
                  <c:v>-0.51027831414034375</c:v>
                </c:pt>
                <c:pt idx="71">
                  <c:v>-0.53393110761383156</c:v>
                </c:pt>
                <c:pt idx="72">
                  <c:v>-0.54009985123832416</c:v>
                </c:pt>
                <c:pt idx="73">
                  <c:v>-0.57222723855432267</c:v>
                </c:pt>
                <c:pt idx="74">
                  <c:v>-0.56866545273645586</c:v>
                </c:pt>
                <c:pt idx="75">
                  <c:v>-0.64569484887984607</c:v>
                </c:pt>
                <c:pt idx="76">
                  <c:v>-0.69071307467126153</c:v>
                </c:pt>
                <c:pt idx="77">
                  <c:v>-0.70173915913302309</c:v>
                </c:pt>
                <c:pt idx="78">
                  <c:v>-0.77876855527641331</c:v>
                </c:pt>
                <c:pt idx="79">
                  <c:v>-0.78325743551183402</c:v>
                </c:pt>
                <c:pt idx="80">
                  <c:v>-0.80161179194368948</c:v>
                </c:pt>
                <c:pt idx="81">
                  <c:v>-0.80027661750473378</c:v>
                </c:pt>
                <c:pt idx="82">
                  <c:v>-0.7807746185531429</c:v>
                </c:pt>
                <c:pt idx="83">
                  <c:v>-0.77892175036535383</c:v>
                </c:pt>
                <c:pt idx="84">
                  <c:v>-0.7742783543936741</c:v>
                </c:pt>
                <c:pt idx="85">
                  <c:v>-0.78534141698035231</c:v>
                </c:pt>
                <c:pt idx="86">
                  <c:v>-0.79274892778955353</c:v>
                </c:pt>
                <c:pt idx="87">
                  <c:v>-0.81506654682408552</c:v>
                </c:pt>
                <c:pt idx="88">
                  <c:v>-0.84074917522603509</c:v>
                </c:pt>
                <c:pt idx="89">
                  <c:v>-0.86426198008376676</c:v>
                </c:pt>
                <c:pt idx="90">
                  <c:v>-0.87960261933491324</c:v>
                </c:pt>
                <c:pt idx="91">
                  <c:v>-0.88053103439978553</c:v>
                </c:pt>
                <c:pt idx="92">
                  <c:v>-0.88065253395308318</c:v>
                </c:pt>
                <c:pt idx="93">
                  <c:v>-0.88699692367092986</c:v>
                </c:pt>
                <c:pt idx="94">
                  <c:v>-0.89039891116326408</c:v>
                </c:pt>
                <c:pt idx="95">
                  <c:v>-0.89326603649162484</c:v>
                </c:pt>
                <c:pt idx="96">
                  <c:v>-0.89783283491883425</c:v>
                </c:pt>
                <c:pt idx="97">
                  <c:v>-0.90039092877467708</c:v>
                </c:pt>
                <c:pt idx="98">
                  <c:v>-0.90244717664950802</c:v>
                </c:pt>
                <c:pt idx="99">
                  <c:v>-0.90372028066449639</c:v>
                </c:pt>
                <c:pt idx="100">
                  <c:v>-0.90311542419264501</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0.28569167245891569</c:v>
                </c:pt>
                <c:pt idx="1">
                  <c:v>0.27342814145976402</c:v>
                </c:pt>
                <c:pt idx="2">
                  <c:v>0.30520027464709892</c:v>
                </c:pt>
                <c:pt idx="3">
                  <c:v>0.36632907707631868</c:v>
                </c:pt>
                <c:pt idx="4">
                  <c:v>0.38907326519471103</c:v>
                </c:pt>
                <c:pt idx="5">
                  <c:v>0.40205522833510099</c:v>
                </c:pt>
                <c:pt idx="6">
                  <c:v>0.42431605953493962</c:v>
                </c:pt>
                <c:pt idx="7">
                  <c:v>0.46356437719203508</c:v>
                </c:pt>
                <c:pt idx="8">
                  <c:v>0.48921002746906811</c:v>
                </c:pt>
                <c:pt idx="9">
                  <c:v>0.51438024471145793</c:v>
                </c:pt>
                <c:pt idx="10">
                  <c:v>0.55108235433857666</c:v>
                </c:pt>
                <c:pt idx="11">
                  <c:v>0.57686006934745482</c:v>
                </c:pt>
                <c:pt idx="12">
                  <c:v>0.57668442325410063</c:v>
                </c:pt>
                <c:pt idx="13">
                  <c:v>0.55993597396148354</c:v>
                </c:pt>
                <c:pt idx="14">
                  <c:v>0.56352681402035643</c:v>
                </c:pt>
                <c:pt idx="15">
                  <c:v>0.57383314569356125</c:v>
                </c:pt>
                <c:pt idx="16">
                  <c:v>0.55327727018184503</c:v>
                </c:pt>
                <c:pt idx="17">
                  <c:v>0.52784952671235696</c:v>
                </c:pt>
                <c:pt idx="18">
                  <c:v>0.50223293067633001</c:v>
                </c:pt>
                <c:pt idx="19">
                  <c:v>0.48346124969184351</c:v>
                </c:pt>
                <c:pt idx="20">
                  <c:v>0.47824205148931842</c:v>
                </c:pt>
                <c:pt idx="21">
                  <c:v>0.45878363389923638</c:v>
                </c:pt>
                <c:pt idx="22">
                  <c:v>0.43930804789401462</c:v>
                </c:pt>
                <c:pt idx="23">
                  <c:v>0.43867149588652032</c:v>
                </c:pt>
                <c:pt idx="24">
                  <c:v>0.44896858302849602</c:v>
                </c:pt>
                <c:pt idx="25">
                  <c:v>0.46567477160692261</c:v>
                </c:pt>
                <c:pt idx="26">
                  <c:v>0.48816143349821661</c:v>
                </c:pt>
                <c:pt idx="27">
                  <c:v>0.51509603555805927</c:v>
                </c:pt>
                <c:pt idx="28">
                  <c:v>0.54491889330335797</c:v>
                </c:pt>
                <c:pt idx="29">
                  <c:v>0.56558702383714266</c:v>
                </c:pt>
                <c:pt idx="30">
                  <c:v>0.5924503109417889</c:v>
                </c:pt>
                <c:pt idx="31">
                  <c:v>0.63283702658739072</c:v>
                </c:pt>
                <c:pt idx="32">
                  <c:v>0.68200736754802138</c:v>
                </c:pt>
                <c:pt idx="33">
                  <c:v>0.72751951543653803</c:v>
                </c:pt>
                <c:pt idx="34">
                  <c:v>0.7659450698142376</c:v>
                </c:pt>
                <c:pt idx="35">
                  <c:v>0.80771582384957774</c:v>
                </c:pt>
                <c:pt idx="36">
                  <c:v>0.85451296157894907</c:v>
                </c:pt>
                <c:pt idx="37">
                  <c:v>0.89237988214094299</c:v>
                </c:pt>
                <c:pt idx="38">
                  <c:v>0.87271544356918251</c:v>
                </c:pt>
                <c:pt idx="39">
                  <c:v>0.84143987377358587</c:v>
                </c:pt>
                <c:pt idx="40">
                  <c:v>0.8514873585723739</c:v>
                </c:pt>
                <c:pt idx="41">
                  <c:v>0.83245683071347054</c:v>
                </c:pt>
                <c:pt idx="42">
                  <c:v>0.80585371113055959</c:v>
                </c:pt>
                <c:pt idx="43">
                  <c:v>0.80422667363422595</c:v>
                </c:pt>
                <c:pt idx="44">
                  <c:v>0.78914752255213294</c:v>
                </c:pt>
                <c:pt idx="45">
                  <c:v>0.76612996043882098</c:v>
                </c:pt>
                <c:pt idx="46">
                  <c:v>0.7472116876019862</c:v>
                </c:pt>
                <c:pt idx="47">
                  <c:v>0.74368027667244363</c:v>
                </c:pt>
                <c:pt idx="48">
                  <c:v>0.75122117286080858</c:v>
                </c:pt>
                <c:pt idx="49">
                  <c:v>0.7546931546610206</c:v>
                </c:pt>
                <c:pt idx="50">
                  <c:v>0.70751038791466137</c:v>
                </c:pt>
                <c:pt idx="51">
                  <c:v>0.67243267448923938</c:v>
                </c:pt>
                <c:pt idx="52">
                  <c:v>0.69993779619065355</c:v>
                </c:pt>
                <c:pt idx="53">
                  <c:v>0.74846366125987929</c:v>
                </c:pt>
                <c:pt idx="54">
                  <c:v>0.78752180570311769</c:v>
                </c:pt>
                <c:pt idx="55">
                  <c:v>0.73672574789347178</c:v>
                </c:pt>
                <c:pt idx="56">
                  <c:v>0.68696507758149272</c:v>
                </c:pt>
                <c:pt idx="57">
                  <c:v>0.69830019351577222</c:v>
                </c:pt>
                <c:pt idx="58">
                  <c:v>0.74407382957334256</c:v>
                </c:pt>
                <c:pt idx="59">
                  <c:v>0.79151940513607411</c:v>
                </c:pt>
                <c:pt idx="60">
                  <c:v>0.80060149674507308</c:v>
                </c:pt>
                <c:pt idx="61">
                  <c:v>0.79374601651498522</c:v>
                </c:pt>
                <c:pt idx="62">
                  <c:v>0.80587087954569947</c:v>
                </c:pt>
                <c:pt idx="63">
                  <c:v>0.79453444296410158</c:v>
                </c:pt>
                <c:pt idx="64">
                  <c:v>0.81962145942542886</c:v>
                </c:pt>
                <c:pt idx="65">
                  <c:v>0.80826917507600959</c:v>
                </c:pt>
                <c:pt idx="66">
                  <c:v>0.76754965630615757</c:v>
                </c:pt>
                <c:pt idx="67">
                  <c:v>0.77813068262160057</c:v>
                </c:pt>
                <c:pt idx="68">
                  <c:v>0.74399194943959845</c:v>
                </c:pt>
                <c:pt idx="69">
                  <c:v>0.71373591937384728</c:v>
                </c:pt>
                <c:pt idx="70">
                  <c:v>0.66828320061466095</c:v>
                </c:pt>
                <c:pt idx="71">
                  <c:v>0.65311424551491326</c:v>
                </c:pt>
                <c:pt idx="72">
                  <c:v>0.65277087721211557</c:v>
                </c:pt>
                <c:pt idx="73">
                  <c:v>0.61816859682133662</c:v>
                </c:pt>
                <c:pt idx="74">
                  <c:v>0.64302450000193478</c:v>
                </c:pt>
                <c:pt idx="75">
                  <c:v>0.51087656737560283</c:v>
                </c:pt>
                <c:pt idx="76">
                  <c:v>0.44245382980656889</c:v>
                </c:pt>
                <c:pt idx="77">
                  <c:v>0.43660204153850501</c:v>
                </c:pt>
                <c:pt idx="78">
                  <c:v>0.28844522211788959</c:v>
                </c:pt>
                <c:pt idx="79">
                  <c:v>0.29079861563937232</c:v>
                </c:pt>
                <c:pt idx="80">
                  <c:v>0.26349555297768129</c:v>
                </c:pt>
                <c:pt idx="81">
                  <c:v>0.27195165775773389</c:v>
                </c:pt>
                <c:pt idx="82">
                  <c:v>0.32933642503914029</c:v>
                </c:pt>
                <c:pt idx="83">
                  <c:v>0.34130809298091402</c:v>
                </c:pt>
                <c:pt idx="84">
                  <c:v>0.36663546725419982</c:v>
                </c:pt>
                <c:pt idx="85">
                  <c:v>0.3481556493270912</c:v>
                </c:pt>
                <c:pt idx="86">
                  <c:v>0.32884118229472059</c:v>
                </c:pt>
                <c:pt idx="87">
                  <c:v>0.272856301170874</c:v>
                </c:pt>
                <c:pt idx="88">
                  <c:v>0.19702605279263891</c:v>
                </c:pt>
                <c:pt idx="89">
                  <c:v>0.1311865013784983</c:v>
                </c:pt>
                <c:pt idx="90">
                  <c:v>8.9158221116059769E-2</c:v>
                </c:pt>
                <c:pt idx="91">
                  <c:v>9.205440068542653E-2</c:v>
                </c:pt>
                <c:pt idx="92">
                  <c:v>9.5797115185921461E-2</c:v>
                </c:pt>
                <c:pt idx="93">
                  <c:v>7.3066133540713701E-2</c:v>
                </c:pt>
                <c:pt idx="94">
                  <c:v>6.5451281102515468E-2</c:v>
                </c:pt>
                <c:pt idx="95">
                  <c:v>6.0537152430553007E-2</c:v>
                </c:pt>
                <c:pt idx="96">
                  <c:v>4.3531176910837667E-2</c:v>
                </c:pt>
                <c:pt idx="97">
                  <c:v>3.2664890774608907E-2</c:v>
                </c:pt>
                <c:pt idx="98">
                  <c:v>2.3412435661529341E-2</c:v>
                </c:pt>
                <c:pt idx="99">
                  <c:v>1.665468333300691E-2</c:v>
                </c:pt>
                <c:pt idx="100">
                  <c:v>3.0167546695414871E-2</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0.6200267475983996</c:v>
                </c:pt>
                <c:pt idx="1">
                  <c:v>0.63229027859755127</c:v>
                </c:pt>
                <c:pt idx="2">
                  <c:v>0.60051814541021642</c:v>
                </c:pt>
                <c:pt idx="3">
                  <c:v>0.53938934298099661</c:v>
                </c:pt>
                <c:pt idx="4">
                  <c:v>0.51664515486260432</c:v>
                </c:pt>
                <c:pt idx="5">
                  <c:v>0.5036631917222143</c:v>
                </c:pt>
                <c:pt idx="6">
                  <c:v>0.48140236052237567</c:v>
                </c:pt>
                <c:pt idx="7">
                  <c:v>0.44215404286528021</c:v>
                </c:pt>
                <c:pt idx="8">
                  <c:v>0.41650839258824718</c:v>
                </c:pt>
                <c:pt idx="9">
                  <c:v>0.39133817534585735</c:v>
                </c:pt>
                <c:pt idx="10">
                  <c:v>0.35463606571873862</c:v>
                </c:pt>
                <c:pt idx="11">
                  <c:v>0.32885835070986047</c:v>
                </c:pt>
                <c:pt idx="12">
                  <c:v>0.32903399680321466</c:v>
                </c:pt>
                <c:pt idx="13">
                  <c:v>0.34578244609583175</c:v>
                </c:pt>
                <c:pt idx="14">
                  <c:v>0.34219160603695886</c:v>
                </c:pt>
                <c:pt idx="15">
                  <c:v>0.33188527436375403</c:v>
                </c:pt>
                <c:pt idx="16">
                  <c:v>0.35244114987547026</c:v>
                </c:pt>
                <c:pt idx="17">
                  <c:v>0.37786889334495832</c:v>
                </c:pt>
                <c:pt idx="18">
                  <c:v>0.40348548938098527</c:v>
                </c:pt>
                <c:pt idx="19">
                  <c:v>0.42225717036547178</c:v>
                </c:pt>
                <c:pt idx="20">
                  <c:v>0.42747636856799687</c:v>
                </c:pt>
                <c:pt idx="21">
                  <c:v>0.44693478615807891</c:v>
                </c:pt>
                <c:pt idx="22">
                  <c:v>0.46641037216330067</c:v>
                </c:pt>
                <c:pt idx="23">
                  <c:v>0.46704692417079496</c:v>
                </c:pt>
                <c:pt idx="24">
                  <c:v>0.45674983702881927</c:v>
                </c:pt>
                <c:pt idx="25">
                  <c:v>0.44004364845039268</c:v>
                </c:pt>
                <c:pt idx="26">
                  <c:v>0.41755698655909868</c:v>
                </c:pt>
                <c:pt idx="27">
                  <c:v>0.39062238449925601</c:v>
                </c:pt>
                <c:pt idx="28">
                  <c:v>0.36079952675395732</c:v>
                </c:pt>
                <c:pt idx="29">
                  <c:v>0.34013139622017263</c:v>
                </c:pt>
                <c:pt idx="30">
                  <c:v>0.31326810911552638</c:v>
                </c:pt>
                <c:pt idx="31">
                  <c:v>0.27288139346992457</c:v>
                </c:pt>
                <c:pt idx="32">
                  <c:v>0.22371105250929391</c:v>
                </c:pt>
                <c:pt idx="33">
                  <c:v>0.17819890462077725</c:v>
                </c:pt>
                <c:pt idx="34">
                  <c:v>0.13977335024307769</c:v>
                </c:pt>
                <c:pt idx="35">
                  <c:v>9.8002596207737547E-2</c:v>
                </c:pt>
                <c:pt idx="36">
                  <c:v>5.1205458478366217E-2</c:v>
                </c:pt>
                <c:pt idx="37">
                  <c:v>1.3338537916372295E-2</c:v>
                </c:pt>
                <c:pt idx="38">
                  <c:v>3.3002976488132774E-2</c:v>
                </c:pt>
                <c:pt idx="39">
                  <c:v>6.4278546283729421E-2</c:v>
                </c:pt>
                <c:pt idx="40">
                  <c:v>5.423106148494139E-2</c:v>
                </c:pt>
                <c:pt idx="41">
                  <c:v>7.3261589343844746E-2</c:v>
                </c:pt>
                <c:pt idx="42">
                  <c:v>9.9864708926755696E-2</c:v>
                </c:pt>
                <c:pt idx="43">
                  <c:v>0.10149174642308934</c:v>
                </c:pt>
                <c:pt idx="44">
                  <c:v>0.11657089750518235</c:v>
                </c:pt>
                <c:pt idx="45">
                  <c:v>0.13958845961849431</c:v>
                </c:pt>
                <c:pt idx="46">
                  <c:v>0.15850673245532909</c:v>
                </c:pt>
                <c:pt idx="47">
                  <c:v>0.16203814338487166</c:v>
                </c:pt>
                <c:pt idx="48">
                  <c:v>0.1544972471965067</c:v>
                </c:pt>
                <c:pt idx="49">
                  <c:v>0.15102526539629468</c:v>
                </c:pt>
                <c:pt idx="50">
                  <c:v>0.19820803214265392</c:v>
                </c:pt>
                <c:pt idx="51">
                  <c:v>0.23328574556807591</c:v>
                </c:pt>
                <c:pt idx="52">
                  <c:v>0.20578062386666174</c:v>
                </c:pt>
                <c:pt idx="53">
                  <c:v>0.157254758797436</c:v>
                </c:pt>
                <c:pt idx="54">
                  <c:v>0.11819661435419759</c:v>
                </c:pt>
                <c:pt idx="55">
                  <c:v>0.1689926721638435</c:v>
                </c:pt>
                <c:pt idx="56">
                  <c:v>0.21875334247582257</c:v>
                </c:pt>
                <c:pt idx="57">
                  <c:v>0.20741822654154307</c:v>
                </c:pt>
                <c:pt idx="58">
                  <c:v>0.16164459048397273</c:v>
                </c:pt>
                <c:pt idx="59">
                  <c:v>0.11419901492124118</c:v>
                </c:pt>
                <c:pt idx="60">
                  <c:v>0.10511692331224221</c:v>
                </c:pt>
                <c:pt idx="61">
                  <c:v>0.11197240354233007</c:v>
                </c:pt>
                <c:pt idx="62">
                  <c:v>9.9847540511615818E-2</c:v>
                </c:pt>
                <c:pt idx="63">
                  <c:v>0.1111839770932137</c:v>
                </c:pt>
                <c:pt idx="64">
                  <c:v>8.6096960631886432E-2</c:v>
                </c:pt>
                <c:pt idx="65">
                  <c:v>9.7449244981305694E-2</c:v>
                </c:pt>
                <c:pt idx="66">
                  <c:v>0.13816876375115772</c:v>
                </c:pt>
                <c:pt idx="67">
                  <c:v>0.12758773743571472</c:v>
                </c:pt>
                <c:pt idx="68">
                  <c:v>0.16172647061771683</c:v>
                </c:pt>
                <c:pt idx="69">
                  <c:v>0.191982500683468</c:v>
                </c:pt>
                <c:pt idx="70">
                  <c:v>0.23743521944265433</c:v>
                </c:pt>
                <c:pt idx="71">
                  <c:v>0.25260417454240203</c:v>
                </c:pt>
                <c:pt idx="72">
                  <c:v>0.25294754284519971</c:v>
                </c:pt>
                <c:pt idx="73">
                  <c:v>0.28754982323597866</c:v>
                </c:pt>
                <c:pt idx="74">
                  <c:v>0.2626939200553805</c:v>
                </c:pt>
                <c:pt idx="75">
                  <c:v>0.39484185268171246</c:v>
                </c:pt>
                <c:pt idx="76">
                  <c:v>0.4632645902507464</c:v>
                </c:pt>
                <c:pt idx="77">
                  <c:v>0.46911637851881027</c:v>
                </c:pt>
                <c:pt idx="78">
                  <c:v>0.6172731979394257</c:v>
                </c:pt>
                <c:pt idx="79">
                  <c:v>0.61491980441794292</c:v>
                </c:pt>
                <c:pt idx="80">
                  <c:v>0.64222286707963394</c:v>
                </c:pt>
                <c:pt idx="81">
                  <c:v>0.6337667622995814</c:v>
                </c:pt>
                <c:pt idx="82">
                  <c:v>0.576381995018175</c:v>
                </c:pt>
                <c:pt idx="83">
                  <c:v>0.56441032707640126</c:v>
                </c:pt>
                <c:pt idx="84">
                  <c:v>0.53908295280311547</c:v>
                </c:pt>
                <c:pt idx="85">
                  <c:v>0.55756277073022409</c:v>
                </c:pt>
                <c:pt idx="86">
                  <c:v>0.5768772377625947</c:v>
                </c:pt>
                <c:pt idx="87">
                  <c:v>0.63286211888644128</c:v>
                </c:pt>
                <c:pt idx="88">
                  <c:v>0.70869236726467633</c:v>
                </c:pt>
                <c:pt idx="89">
                  <c:v>0.77453191867881699</c:v>
                </c:pt>
                <c:pt idx="90">
                  <c:v>0.81656019894125553</c:v>
                </c:pt>
                <c:pt idx="91">
                  <c:v>0.8136640193718887</c:v>
                </c:pt>
                <c:pt idx="92">
                  <c:v>0.8099213048713938</c:v>
                </c:pt>
                <c:pt idx="93">
                  <c:v>0.83265228651660161</c:v>
                </c:pt>
                <c:pt idx="94">
                  <c:v>0.84026713895479976</c:v>
                </c:pt>
                <c:pt idx="95">
                  <c:v>0.84518126762676227</c:v>
                </c:pt>
                <c:pt idx="96">
                  <c:v>0.86218724314647766</c:v>
                </c:pt>
                <c:pt idx="97">
                  <c:v>0.87305352928270641</c:v>
                </c:pt>
                <c:pt idx="98">
                  <c:v>0.88230598439578589</c:v>
                </c:pt>
                <c:pt idx="99">
                  <c:v>0.88906373672430838</c:v>
                </c:pt>
                <c:pt idx="100">
                  <c:v>0.87555087336190041</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15.49531</c:v>
                </c:pt>
                <c:pt idx="1">
                  <c:v>15.78088</c:v>
                </c:pt>
                <c:pt idx="2">
                  <c:v>17.66929</c:v>
                </c:pt>
                <c:pt idx="3">
                  <c:v>17.653559999999999</c:v>
                </c:pt>
                <c:pt idx="4">
                  <c:v>13.40025</c:v>
                </c:pt>
                <c:pt idx="5">
                  <c:v>13.233079999999999</c:v>
                </c:pt>
                <c:pt idx="6">
                  <c:v>11.896520000000001</c:v>
                </c:pt>
                <c:pt idx="7">
                  <c:v>19.919789999999999</c:v>
                </c:pt>
                <c:pt idx="8">
                  <c:v>18.90174</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10100.561</c:v>
                </c:pt>
                <c:pt idx="1">
                  <c:v>11414.655000000001</c:v>
                </c:pt>
                <c:pt idx="2">
                  <c:v>11698.231</c:v>
                </c:pt>
                <c:pt idx="3">
                  <c:v>10699.559499999999</c:v>
                </c:pt>
                <c:pt idx="4">
                  <c:v>11256.311</c:v>
                </c:pt>
                <c:pt idx="5">
                  <c:v>8851.4195</c:v>
                </c:pt>
                <c:pt idx="6">
                  <c:v>6555.6904999999997</c:v>
                </c:pt>
                <c:pt idx="7">
                  <c:v>6828.6255000000001</c:v>
                </c:pt>
                <c:pt idx="8">
                  <c:v>4430.1270000000004</c:v>
                </c:pt>
                <c:pt idx="9">
                  <c:v>3490.3654999999999</c:v>
                </c:pt>
                <c:pt idx="10">
                  <c:v>3266.59</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24386.0245</c:v>
                </c:pt>
                <c:pt idx="1">
                  <c:v>28284.165000000001</c:v>
                </c:pt>
                <c:pt idx="2">
                  <c:v>31215.110499999999</c:v>
                </c:pt>
                <c:pt idx="3">
                  <c:v>33322.410000000003</c:v>
                </c:pt>
                <c:pt idx="4">
                  <c:v>34532.159</c:v>
                </c:pt>
                <c:pt idx="5">
                  <c:v>34057.64</c:v>
                </c:pt>
                <c:pt idx="6">
                  <c:v>32978.593000000001</c:v>
                </c:pt>
                <c:pt idx="7">
                  <c:v>30212.748500000002</c:v>
                </c:pt>
                <c:pt idx="8">
                  <c:v>25818.621500000001</c:v>
                </c:pt>
                <c:pt idx="9">
                  <c:v>23272.629499999999</c:v>
                </c:pt>
                <c:pt idx="10">
                  <c:v>19431.007000000001</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2824.3015</c:v>
                </c:pt>
                <c:pt idx="1">
                  <c:v>3125.2730000000001</c:v>
                </c:pt>
                <c:pt idx="2">
                  <c:v>4347.9639999999999</c:v>
                </c:pt>
                <c:pt idx="3">
                  <c:v>5933.1824999999999</c:v>
                </c:pt>
                <c:pt idx="4">
                  <c:v>6265.6225000000004</c:v>
                </c:pt>
                <c:pt idx="5">
                  <c:v>6647.6004999999996</c:v>
                </c:pt>
                <c:pt idx="6">
                  <c:v>6921.7190000000001</c:v>
                </c:pt>
                <c:pt idx="7">
                  <c:v>7638.6405000000004</c:v>
                </c:pt>
                <c:pt idx="8">
                  <c:v>8105.1040000000003</c:v>
                </c:pt>
                <c:pt idx="9">
                  <c:v>8507.9159999999993</c:v>
                </c:pt>
                <c:pt idx="10">
                  <c:v>9292.5349999999999</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7.1111665893467766</c:v>
                </c:pt>
                <c:pt idx="1">
                  <c:v>19.025066920984472</c:v>
                </c:pt>
                <c:pt idx="2">
                  <c:v>60.615898945233113</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Ukraine</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4.6140368614577998</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53.000999999999998</c:v>
                </c:pt>
                <c:pt idx="1">
                  <c:v>58.889499999999998</c:v>
                </c:pt>
                <c:pt idx="2">
                  <c:v>62.553199999999997</c:v>
                </c:pt>
                <c:pt idx="3">
                  <c:v>70.124799999999993</c:v>
                </c:pt>
                <c:pt idx="4">
                  <c:v>75.037899999999993</c:v>
                </c:pt>
                <c:pt idx="5">
                  <c:v>79.218299999999999</c:v>
                </c:pt>
                <c:pt idx="6">
                  <c:v>80.474296570000007</c:v>
                </c:pt>
                <c:pt idx="7">
                  <c:v>81.580596920000005</c:v>
                </c:pt>
                <c:pt idx="8">
                  <c:v>82.474899289999996</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2655.116051</c:v>
                </c:pt>
                <c:pt idx="1">
                  <c:v>3117.6718169999999</c:v>
                </c:pt>
                <c:pt idx="2">
                  <c:v>3687.3405469999998</c:v>
                </c:pt>
                <c:pt idx="3">
                  <c:v>3781.3287019999998</c:v>
                </c:pt>
                <c:pt idx="4">
                  <c:v>4872.6113009999999</c:v>
                </c:pt>
                <c:pt idx="5">
                  <c:v>4693.8905089999998</c:v>
                </c:pt>
                <c:pt idx="6">
                  <c:v>5326.0123510000003</c:v>
                </c:pt>
                <c:pt idx="7">
                  <c:v>5723.3963720000002</c:v>
                </c:pt>
                <c:pt idx="8">
                  <c:v>6499.262084</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2.3599619999999999</c:v>
                </c:pt>
                <c:pt idx="1">
                  <c:v>3.4883600000000001</c:v>
                </c:pt>
                <c:pt idx="2">
                  <c:v>3.199503</c:v>
                </c:pt>
                <c:pt idx="3">
                  <c:v>-3.752796</c:v>
                </c:pt>
                <c:pt idx="4">
                  <c:v>3.4456259999999999</c:v>
                </c:pt>
                <c:pt idx="5">
                  <c:v>-28.758583999999999</c:v>
                </c:pt>
                <c:pt idx="6">
                  <c:v>5.5347280000000003</c:v>
                </c:pt>
                <c:pt idx="7">
                  <c:v>3.2481170000000001</c:v>
                </c:pt>
                <c:pt idx="8">
                  <c:v>1.8</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Erze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7.0468471127584129E-2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Eisen und Stahl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7.4194444033635815E-2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Ölsaaten und ölhaltige Früchte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8.1320412253883284E-2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Tier. + pflanzl. Fette u.Öle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0.13793494523307251</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Getreide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0.22567887515022439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Waren unter 100 Euro je Geschäft</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8.4306032589701221E-2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9.4029132814408417E-2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0.1068806769396234</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Mineral. Brennstoffe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0.12578330352339931</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0.13664923487981029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image" Target="../media/image2.emf"/><Relationship Id="rId18" Type="http://schemas.openxmlformats.org/officeDocument/2006/relationships/image" Target="../media/image3.jpeg"/><Relationship Id="rId3" Type="http://schemas.openxmlformats.org/officeDocument/2006/relationships/chart" Target="../charts/chart3.xml"/><Relationship Id="rId21" Type="http://schemas.openxmlformats.org/officeDocument/2006/relationships/chart" Target="../charts/chart18.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chart" Target="../charts/chart15.xml"/><Relationship Id="rId2" Type="http://schemas.openxmlformats.org/officeDocument/2006/relationships/chart" Target="../charts/chart2.xml"/><Relationship Id="rId16" Type="http://schemas.openxmlformats.org/officeDocument/2006/relationships/chart" Target="../charts/chart14.xml"/><Relationship Id="rId20" Type="http://schemas.openxmlformats.org/officeDocument/2006/relationships/chart" Target="../charts/chart17.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3.xml"/><Relationship Id="rId10" Type="http://schemas.openxmlformats.org/officeDocument/2006/relationships/chart" Target="../charts/chart9.xml"/><Relationship Id="rId19" Type="http://schemas.openxmlformats.org/officeDocument/2006/relationships/chart" Target="../charts/chart16.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2.xml"/><Relationship Id="rId22" Type="http://schemas.openxmlformats.org/officeDocument/2006/relationships/chart" Target="../charts/chart1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2021</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3</xdr:col>
          <xdr:colOff>47625</xdr:colOff>
          <xdr:row>5</xdr:row>
          <xdr:rowOff>19050</xdr:rowOff>
        </xdr:from>
        <xdr:to>
          <xdr:col>6</xdr:col>
          <xdr:colOff>438150</xdr:colOff>
          <xdr:row>10</xdr:row>
          <xdr:rowOff>114300</xdr:rowOff>
        </xdr:to>
        <xdr:pic>
          <xdr:nvPicPr>
            <xdr:cNvPr id="45" name="Grafik 44" descr="Landesflagge">
              <a:extLst>
                <a:ext uri="{FF2B5EF4-FFF2-40B4-BE49-F238E27FC236}">
                  <a16:creationId xmlns:a16="http://schemas.microsoft.com/office/drawing/2014/main" id="{00000000-0008-0000-0000-00002D000000}"/>
                </a:ext>
              </a:extLst>
            </xdr:cNvPr>
            <xdr:cNvPicPr>
              <a:picLocks noChangeAspect="1" noChangeArrowheads="1"/>
              <a:extLst>
                <a:ext uri="{84589F7E-364E-4C9E-8A38-B11213B215E9}">
                  <a14:cameraTool cellRange="Flagge" spid="_x0000_s19828"/>
                </a:ext>
              </a:extLst>
            </xdr:cNvPicPr>
          </xdr:nvPicPr>
          <xdr:blipFill>
            <a:blip xmlns:r="http://schemas.openxmlformats.org/officeDocument/2006/relationships" r:embed="rId13"/>
            <a:srcRect/>
            <a:stretch>
              <a:fillRect/>
            </a:stretch>
          </xdr:blipFill>
          <xdr:spPr bwMode="auto">
            <a:xfrm>
              <a:off x="4114800" y="1095375"/>
              <a:ext cx="1790700" cy="1190625"/>
            </a:xfrm>
            <a:prstGeom prst="rect">
              <a:avLst/>
            </a:prstGeom>
            <a:noFill/>
            <a:ln>
              <a:noFill/>
            </a:ln>
            <a:extLst>
              <a:ext uri="{909E8E84-426E-40DD-AFC4-6F175D3DCCD1}">
                <a14:hiddenFill>
                  <a:solidFill>
                    <a:srgbClr val="FFFFFF"/>
                  </a:solidFill>
                </a14:hiddenFill>
              </a:ext>
            </a:extLst>
          </xdr:spPr>
        </xdr:pic>
        <xdr:clientData/>
      </xdr:twoCellAnchor>
    </mc:Choice>
    <mc:Fallback/>
  </mc:AlternateContent>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Ukraine</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20"/>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1"/>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Getreide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Tier. + pflanzl. Fette u.Öle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Ölsaaten und ölhaltige Früchte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Waren unter 100 Euro je Geschäft</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Polen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Türkei</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Polen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Türkei</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Papier und Pappe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Möbel, vorgef. Gebäude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Spielzeug, Sportgeräte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election activeCell="C338" sqref="C338"/>
    </sheetView>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529</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309</v>
      </c>
    </row>
    <row r="6" spans="1:7" ht="17.25" customHeight="1" x14ac:dyDescent="0.3">
      <c r="A6" s="1" t="s">
        <v>290</v>
      </c>
      <c r="B6" s="1" t="s">
        <v>530</v>
      </c>
    </row>
    <row r="7" spans="1:7" ht="17.25" customHeight="1" x14ac:dyDescent="0.3">
      <c r="A7" s="1" t="s">
        <v>2</v>
      </c>
      <c r="B7" s="1" t="s">
        <v>308</v>
      </c>
    </row>
    <row r="8" spans="1:7" ht="17.25" customHeight="1" x14ac:dyDescent="0.3">
      <c r="A8" s="1" t="s">
        <v>3</v>
      </c>
      <c r="B8" s="1" t="s">
        <v>531</v>
      </c>
    </row>
    <row r="9" spans="1:7" ht="17.25" customHeight="1" x14ac:dyDescent="0.3">
      <c r="A9" s="1" t="s">
        <v>107</v>
      </c>
      <c r="B9" s="10">
        <v>603628</v>
      </c>
    </row>
    <row r="10" spans="1:7" ht="17.25" customHeight="1" x14ac:dyDescent="0.3">
      <c r="A10" s="1" t="s">
        <v>131</v>
      </c>
      <c r="B10" s="1" t="s">
        <v>532</v>
      </c>
    </row>
    <row r="11" spans="1:7" ht="17.25" customHeight="1" x14ac:dyDescent="0.3">
      <c r="A11" s="1" t="s">
        <v>533</v>
      </c>
      <c r="B11" s="1" t="s">
        <v>534</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535</v>
      </c>
      <c r="G22" s="29"/>
    </row>
    <row r="23" spans="1:7" ht="17.25" customHeight="1" x14ac:dyDescent="0.3">
      <c r="A23" s="3"/>
    </row>
    <row r="24" spans="1:7" ht="19.5" customHeight="1" x14ac:dyDescent="0.3">
      <c r="A24" s="11" t="s">
        <v>4</v>
      </c>
      <c r="B24" s="12" t="s">
        <v>7</v>
      </c>
      <c r="C24" s="31" t="s">
        <v>351</v>
      </c>
      <c r="D24" s="31" t="s">
        <v>352</v>
      </c>
      <c r="E24" s="31" t="s">
        <v>337</v>
      </c>
      <c r="F24" s="31" t="s">
        <v>341</v>
      </c>
      <c r="G24" s="31" t="s">
        <v>342</v>
      </c>
    </row>
    <row r="25" spans="1:7" ht="13.5" customHeight="1" x14ac:dyDescent="0.3">
      <c r="A25" s="3"/>
      <c r="B25" s="5"/>
    </row>
    <row r="26" spans="1:7" ht="17.25" customHeight="1" x14ac:dyDescent="0.3">
      <c r="A26" s="5" t="s">
        <v>108</v>
      </c>
      <c r="B26" s="5" t="s">
        <v>8</v>
      </c>
      <c r="C26" s="17">
        <v>4.0920209999999999</v>
      </c>
      <c r="D26" s="17">
        <v>-9.7729999999999997</v>
      </c>
      <c r="E26" s="17">
        <v>-3.752796</v>
      </c>
      <c r="F26" s="17">
        <v>3.2481170000000001</v>
      </c>
      <c r="G26" s="17">
        <v>1.8</v>
      </c>
    </row>
    <row r="27" spans="1:7" ht="17.25" customHeight="1" x14ac:dyDescent="0.3">
      <c r="A27" s="5" t="s">
        <v>109</v>
      </c>
      <c r="B27" s="5" t="s">
        <v>132</v>
      </c>
      <c r="C27" s="19">
        <v>141.20755700000001</v>
      </c>
      <c r="D27" s="19">
        <v>90.981063000000006</v>
      </c>
      <c r="E27" s="19">
        <v>156.61771899999999</v>
      </c>
      <c r="F27" s="19">
        <v>190.83383699999999</v>
      </c>
      <c r="G27" s="19">
        <v>212.92727500000001</v>
      </c>
    </row>
    <row r="28" spans="1:7" ht="17.25" customHeight="1" x14ac:dyDescent="0.3">
      <c r="A28" s="5" t="s">
        <v>91</v>
      </c>
      <c r="B28" s="5" t="s">
        <v>133</v>
      </c>
      <c r="C28" s="20">
        <v>3096.7791860000002</v>
      </c>
      <c r="D28" s="20">
        <v>2136.1620280000002</v>
      </c>
      <c r="E28" s="20">
        <v>3781.3287019999998</v>
      </c>
      <c r="F28" s="20">
        <v>5723.3963720000002</v>
      </c>
      <c r="G28" s="20">
        <v>6499.262084</v>
      </c>
    </row>
    <row r="29" spans="1:7" ht="17.25" customHeight="1" x14ac:dyDescent="0.3">
      <c r="A29" s="5" t="s">
        <v>120</v>
      </c>
      <c r="B29" s="5" t="s">
        <v>133</v>
      </c>
      <c r="C29" s="20">
        <v>8453.2998046875</v>
      </c>
      <c r="D29" s="20">
        <v>9921.833984375</v>
      </c>
      <c r="E29" s="20">
        <v>15541.02734375</v>
      </c>
      <c r="F29" s="20">
        <v>18550.462890625</v>
      </c>
      <c r="G29" s="20" t="s">
        <v>536</v>
      </c>
    </row>
    <row r="30" spans="1:7" ht="17.25" customHeight="1" x14ac:dyDescent="0.3">
      <c r="A30" s="5" t="s">
        <v>279</v>
      </c>
      <c r="B30" s="5" t="s">
        <v>9</v>
      </c>
      <c r="C30" s="17">
        <v>-5.559596</v>
      </c>
      <c r="D30" s="17">
        <v>-1.1598250000000001</v>
      </c>
      <c r="E30" s="17">
        <v>-5.9180000000000001</v>
      </c>
      <c r="F30" s="17">
        <v>-17.201563</v>
      </c>
      <c r="G30" s="17">
        <v>-23.316668</v>
      </c>
    </row>
    <row r="31" spans="1:7" ht="17.25" customHeight="1" x14ac:dyDescent="0.3">
      <c r="A31" s="5" t="s">
        <v>117</v>
      </c>
      <c r="B31" s="5" t="s">
        <v>9</v>
      </c>
      <c r="C31" s="17">
        <v>41.781748</v>
      </c>
      <c r="D31" s="17">
        <v>41.883673000000002</v>
      </c>
      <c r="E31" s="17">
        <v>39.682155999999999</v>
      </c>
      <c r="F31" s="17">
        <v>54.034492</v>
      </c>
      <c r="G31" s="17">
        <v>51.229104</v>
      </c>
    </row>
    <row r="32" spans="1:7" ht="17.25" customHeight="1" x14ac:dyDescent="0.3">
      <c r="A32" s="5" t="s">
        <v>280</v>
      </c>
      <c r="B32" s="5" t="s">
        <v>9</v>
      </c>
      <c r="C32" s="17">
        <v>47.341343999999999</v>
      </c>
      <c r="D32" s="17">
        <v>43.043498</v>
      </c>
      <c r="E32" s="17">
        <v>45.600158</v>
      </c>
      <c r="F32" s="17">
        <v>71.236054999999993</v>
      </c>
      <c r="G32" s="17">
        <v>74.545771999999999</v>
      </c>
    </row>
    <row r="33" spans="1:7" ht="17.25" customHeight="1" x14ac:dyDescent="0.3">
      <c r="A33" s="5" t="s">
        <v>281</v>
      </c>
      <c r="B33" s="5" t="s">
        <v>9</v>
      </c>
      <c r="C33" s="17">
        <v>14.997505767077021</v>
      </c>
      <c r="D33" s="17">
        <v>20.451365421132241</v>
      </c>
      <c r="E33" s="17">
        <v>19.151400299287591</v>
      </c>
      <c r="F33" s="17">
        <v>21.027968473331949</v>
      </c>
      <c r="G33" s="17" t="s">
        <v>536</v>
      </c>
    </row>
    <row r="34" spans="1:7" ht="17.25" customHeight="1" x14ac:dyDescent="0.3">
      <c r="A34" s="5" t="s">
        <v>5</v>
      </c>
      <c r="B34" s="5" t="s">
        <v>8</v>
      </c>
      <c r="C34" s="17">
        <v>9.3648910000000001</v>
      </c>
      <c r="D34" s="17">
        <v>48.683528000000003</v>
      </c>
      <c r="E34" s="17">
        <v>2.7395489999999998</v>
      </c>
      <c r="F34" s="17">
        <v>6.5038039999999997</v>
      </c>
      <c r="G34" s="17">
        <v>12.727496</v>
      </c>
    </row>
    <row r="35" spans="1:7" ht="17.25" customHeight="1" x14ac:dyDescent="0.3">
      <c r="A35" s="5" t="s">
        <v>119</v>
      </c>
      <c r="B35" s="1" t="s">
        <v>537</v>
      </c>
      <c r="C35" s="46">
        <v>2.2661980000000002</v>
      </c>
      <c r="D35" s="46">
        <v>4.3153600000000001</v>
      </c>
      <c r="E35" s="46">
        <v>6.4349790000000002</v>
      </c>
      <c r="F35" s="46">
        <v>11.616414000000001</v>
      </c>
      <c r="G35" s="46">
        <v>12.854818</v>
      </c>
    </row>
    <row r="36" spans="1:7" ht="17.25" customHeight="1" x14ac:dyDescent="0.3">
      <c r="A36" s="5" t="s">
        <v>97</v>
      </c>
      <c r="B36" s="4" t="s">
        <v>25</v>
      </c>
      <c r="C36" s="17">
        <v>15.868391669999999</v>
      </c>
      <c r="D36" s="17">
        <v>21.822941669999999</v>
      </c>
      <c r="E36" s="17">
        <v>14.292400000000001</v>
      </c>
      <c r="F36" s="17">
        <v>19.58905</v>
      </c>
      <c r="G36" s="17">
        <v>19.700158333333331</v>
      </c>
    </row>
    <row r="37" spans="1:7" ht="17.25" customHeight="1" x14ac:dyDescent="0.3">
      <c r="A37" s="5" t="s">
        <v>6</v>
      </c>
      <c r="B37" s="1" t="s">
        <v>538</v>
      </c>
      <c r="C37" s="46">
        <v>10.553789999999999</v>
      </c>
      <c r="D37" s="46">
        <v>24.190460000000002</v>
      </c>
      <c r="E37" s="46">
        <v>30.909009999999999</v>
      </c>
      <c r="F37" s="46">
        <v>43.469439999999999</v>
      </c>
      <c r="G37" s="46">
        <v>47.093220000000002</v>
      </c>
    </row>
    <row r="38" spans="1:7" ht="17.25" customHeight="1" x14ac:dyDescent="0.3">
      <c r="A38" s="5" t="s">
        <v>6</v>
      </c>
      <c r="B38" s="1" t="s">
        <v>537</v>
      </c>
      <c r="C38" s="46">
        <v>7.9356394166666684</v>
      </c>
      <c r="D38" s="46">
        <v>21.84469776666667</v>
      </c>
      <c r="E38" s="46">
        <v>26.957524383333318</v>
      </c>
      <c r="F38" s="46">
        <v>40.152082714999999</v>
      </c>
      <c r="G38" s="46">
        <v>41.689072043333319</v>
      </c>
    </row>
    <row r="39" spans="1:7" ht="17.25" customHeight="1" x14ac:dyDescent="0.3">
      <c r="A39" s="5" t="s">
        <v>72</v>
      </c>
      <c r="B39" s="5" t="s">
        <v>9</v>
      </c>
      <c r="C39" s="17">
        <v>39.130758999999998</v>
      </c>
      <c r="D39" s="17">
        <v>79.330617000000004</v>
      </c>
      <c r="E39" s="17">
        <v>60.505398</v>
      </c>
      <c r="F39" s="17">
        <v>89.676968000000002</v>
      </c>
      <c r="G39" s="17">
        <v>108.74717200000001</v>
      </c>
    </row>
    <row r="40" spans="1:7" ht="17.25" customHeight="1" x14ac:dyDescent="0.3">
      <c r="A40" s="5" t="s">
        <v>169</v>
      </c>
      <c r="B40" s="4" t="s">
        <v>132</v>
      </c>
      <c r="C40" s="19">
        <v>124.5268978039</v>
      </c>
      <c r="D40" s="19">
        <v>118.5662282663</v>
      </c>
      <c r="E40" s="19">
        <v>133.4055327545</v>
      </c>
      <c r="F40" s="19">
        <v>193.49246125889999</v>
      </c>
      <c r="G40" s="19" t="s">
        <v>536</v>
      </c>
    </row>
    <row r="41" spans="1:7" ht="17.25" customHeight="1" x14ac:dyDescent="0.3">
      <c r="A41" s="5" t="s">
        <v>170</v>
      </c>
      <c r="B41" s="5" t="s">
        <v>132</v>
      </c>
      <c r="C41" s="17">
        <v>27.016692287200001</v>
      </c>
      <c r="D41" s="17">
        <v>29.715826924999998</v>
      </c>
      <c r="E41" s="17">
        <v>17.3999045226</v>
      </c>
      <c r="F41" s="17">
        <v>10.3334897038</v>
      </c>
      <c r="G41" s="17" t="s">
        <v>536</v>
      </c>
    </row>
    <row r="42" spans="1:7" ht="17.25" customHeight="1" x14ac:dyDescent="0.3">
      <c r="A42" s="5" t="s">
        <v>172</v>
      </c>
      <c r="B42" s="5" t="s">
        <v>132</v>
      </c>
      <c r="C42" s="19">
        <v>34.571298928166627</v>
      </c>
      <c r="D42" s="19">
        <v>13.30088076513114</v>
      </c>
      <c r="E42" s="19">
        <v>29.13754120004609</v>
      </c>
      <c r="F42" s="19">
        <v>43.780549772840594</v>
      </c>
      <c r="G42" s="19">
        <v>57.268434039441679</v>
      </c>
    </row>
    <row r="43" spans="1:7" ht="13.5" customHeight="1" x14ac:dyDescent="0.3"/>
    <row r="44" spans="1:7" ht="17.25" customHeight="1" x14ac:dyDescent="0.3">
      <c r="G44" s="29"/>
    </row>
    <row r="45" spans="1:7" ht="17.25" customHeight="1" x14ac:dyDescent="0.3">
      <c r="A45" s="32" t="s">
        <v>539</v>
      </c>
      <c r="G45" s="30"/>
    </row>
    <row r="46" spans="1:7" ht="19.5" customHeight="1" x14ac:dyDescent="0.3">
      <c r="A46" s="11" t="s">
        <v>4</v>
      </c>
      <c r="B46" s="12" t="s">
        <v>7</v>
      </c>
      <c r="C46" s="31" t="s">
        <v>351</v>
      </c>
      <c r="D46" s="31" t="s">
        <v>352</v>
      </c>
      <c r="E46" s="31" t="s">
        <v>337</v>
      </c>
      <c r="F46" s="31" t="s">
        <v>340</v>
      </c>
      <c r="G46" s="31" t="s">
        <v>341</v>
      </c>
    </row>
    <row r="47" spans="1:7" ht="13.5" customHeight="1" x14ac:dyDescent="0.3">
      <c r="A47" s="3"/>
      <c r="B47" s="5"/>
    </row>
    <row r="48" spans="1:7" ht="17.25" customHeight="1" x14ac:dyDescent="0.3">
      <c r="A48" s="5" t="s">
        <v>110</v>
      </c>
      <c r="B48" s="5" t="s">
        <v>9</v>
      </c>
      <c r="C48" s="19">
        <v>7.4022050982299428</v>
      </c>
      <c r="D48" s="19">
        <v>12.059376106337099</v>
      </c>
      <c r="E48" s="19">
        <v>9.3101510980747157</v>
      </c>
      <c r="F48" s="19">
        <v>7.5519454625638263</v>
      </c>
      <c r="G48" s="19">
        <v>7.1111665893467766</v>
      </c>
    </row>
    <row r="49" spans="1:7" ht="17.25" customHeight="1" x14ac:dyDescent="0.3">
      <c r="A49" s="5" t="s">
        <v>111</v>
      </c>
      <c r="B49" s="5" t="s">
        <v>9</v>
      </c>
      <c r="C49" s="19">
        <v>25.649281402124789</v>
      </c>
      <c r="D49" s="19">
        <v>21.727957741945861</v>
      </c>
      <c r="E49" s="19">
        <v>20.799942965770459</v>
      </c>
      <c r="F49" s="19">
        <v>19.086759864760818</v>
      </c>
      <c r="G49" s="19">
        <v>19.025066920984472</v>
      </c>
    </row>
    <row r="50" spans="1:7" ht="17.25" customHeight="1" x14ac:dyDescent="0.3">
      <c r="A50" s="5" t="s">
        <v>112</v>
      </c>
      <c r="B50" s="5" t="s">
        <v>9</v>
      </c>
      <c r="C50" s="19">
        <v>55.4893203103736</v>
      </c>
      <c r="D50" s="19">
        <v>51.168643992790713</v>
      </c>
      <c r="E50" s="19">
        <v>55.790016451817202</v>
      </c>
      <c r="F50" s="19">
        <v>61.211871946741987</v>
      </c>
      <c r="G50" s="19">
        <v>60.615898945233113</v>
      </c>
    </row>
    <row r="51" spans="1:7" ht="17.25" customHeight="1" x14ac:dyDescent="0.3">
      <c r="A51" s="5" t="s">
        <v>98</v>
      </c>
      <c r="B51" s="5" t="s">
        <v>9</v>
      </c>
      <c r="C51" s="19">
        <v>18.01621474497696</v>
      </c>
      <c r="D51" s="19">
        <v>13.54870699365968</v>
      </c>
      <c r="E51" s="19">
        <v>13.36597642932564</v>
      </c>
      <c r="F51" s="19">
        <v>19.88785087902599</v>
      </c>
      <c r="G51" s="19">
        <v>18.880211274584759</v>
      </c>
    </row>
    <row r="52" spans="1:7" ht="17.25" customHeight="1" x14ac:dyDescent="0.3">
      <c r="A52" s="5" t="s">
        <v>99</v>
      </c>
      <c r="B52" s="5" t="s">
        <v>9</v>
      </c>
      <c r="C52" s="19">
        <v>84.444285797150599</v>
      </c>
      <c r="D52" s="19">
        <v>86.677941247465483</v>
      </c>
      <c r="E52" s="19">
        <v>92.580860468410179</v>
      </c>
      <c r="F52" s="19">
        <v>102.83817300675121</v>
      </c>
      <c r="G52" s="19">
        <v>100.2895546074058</v>
      </c>
    </row>
    <row r="53" spans="1:7" ht="17.25" customHeight="1" x14ac:dyDescent="0.3">
      <c r="A53" s="5" t="s">
        <v>278</v>
      </c>
      <c r="B53" s="5" t="s">
        <v>9</v>
      </c>
      <c r="C53" s="19">
        <v>64.777593846071468</v>
      </c>
      <c r="D53" s="19">
        <v>67.753793730488226</v>
      </c>
      <c r="E53" s="19">
        <v>73.285763754178674</v>
      </c>
      <c r="F53" s="19">
        <v>60.982480132275967</v>
      </c>
      <c r="G53" s="19">
        <v>62.367249932396781</v>
      </c>
    </row>
    <row r="54" spans="1:7" ht="17.25" customHeight="1" x14ac:dyDescent="0.3">
      <c r="A54" s="5" t="s">
        <v>173</v>
      </c>
      <c r="B54" s="5" t="s">
        <v>8</v>
      </c>
      <c r="C54" s="17">
        <v>2.311379310725997</v>
      </c>
      <c r="D54" s="17">
        <v>-13.16524213199104</v>
      </c>
      <c r="E54" s="17">
        <v>-5.8100478941573499</v>
      </c>
      <c r="F54" s="17">
        <v>-5.9489178902178992</v>
      </c>
      <c r="G54" s="17">
        <v>10.25267840387593</v>
      </c>
    </row>
    <row r="55" spans="1:7" ht="17.25" customHeight="1" x14ac:dyDescent="0.3">
      <c r="A55" s="5" t="s">
        <v>282</v>
      </c>
      <c r="B55" s="5" t="s">
        <v>9</v>
      </c>
      <c r="C55" s="19">
        <v>46.45653832596367</v>
      </c>
      <c r="D55" s="19">
        <v>52.597679508223102</v>
      </c>
      <c r="E55" s="19">
        <v>38.821646290193378</v>
      </c>
      <c r="F55" s="19">
        <v>28.30046827372702</v>
      </c>
      <c r="G55" s="19">
        <v>29.410213981324929</v>
      </c>
    </row>
    <row r="56" spans="1:7" ht="17.25" customHeight="1" x14ac:dyDescent="0.3">
      <c r="A56" s="5" t="s">
        <v>174</v>
      </c>
      <c r="B56" s="5" t="s">
        <v>8</v>
      </c>
      <c r="C56" s="17">
        <v>10.0014239675228</v>
      </c>
      <c r="D56" s="17">
        <v>-16.671997783342061</v>
      </c>
      <c r="E56" s="17">
        <v>-6.3528313294504102</v>
      </c>
      <c r="F56" s="17">
        <v>8.9299590417754899</v>
      </c>
      <c r="G56" s="17">
        <v>7.6859775512542399</v>
      </c>
    </row>
    <row r="57" spans="1:7" ht="17.25" customHeight="1" x14ac:dyDescent="0.3">
      <c r="A57" s="5" t="s">
        <v>283</v>
      </c>
      <c r="B57" s="5" t="s">
        <v>9</v>
      </c>
      <c r="C57" s="19">
        <v>49.273192127326347</v>
      </c>
      <c r="D57" s="19">
        <v>55.208936789932743</v>
      </c>
      <c r="E57" s="19">
        <v>40.334806085988099</v>
      </c>
      <c r="F57" s="19">
        <v>49.209145919838697</v>
      </c>
      <c r="G57" s="19">
        <v>48.342797348726457</v>
      </c>
    </row>
    <row r="58" spans="1:7" ht="17.25" customHeight="1" x14ac:dyDescent="0.3">
      <c r="A58" s="5" t="s">
        <v>171</v>
      </c>
      <c r="B58" s="5" t="s">
        <v>9</v>
      </c>
      <c r="C58" s="19">
        <v>2.74199654235065</v>
      </c>
      <c r="D58" s="19">
        <v>3.8478484760709302</v>
      </c>
      <c r="E58" s="19">
        <v>4.4003147027670702</v>
      </c>
      <c r="F58" s="19">
        <v>36.528172507722402</v>
      </c>
      <c r="G58" s="19">
        <v>34.481529770189198</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540</v>
      </c>
      <c r="B70" s="5"/>
      <c r="C70" s="18"/>
      <c r="D70" s="18"/>
      <c r="E70" s="18"/>
      <c r="F70" s="18"/>
      <c r="G70" s="18"/>
    </row>
    <row r="71" spans="1:7" ht="10.5" customHeight="1" x14ac:dyDescent="0.3">
      <c r="A71" s="3"/>
    </row>
    <row r="72" spans="1:7" ht="19.5" customHeight="1" x14ac:dyDescent="0.3">
      <c r="A72" s="11" t="s">
        <v>19</v>
      </c>
      <c r="B72" s="12" t="s">
        <v>7</v>
      </c>
      <c r="C72" s="31" t="s">
        <v>351</v>
      </c>
      <c r="D72" s="31" t="s">
        <v>352</v>
      </c>
      <c r="E72" s="31" t="s">
        <v>337</v>
      </c>
      <c r="F72" s="31" t="s">
        <v>339</v>
      </c>
      <c r="G72" s="31" t="s">
        <v>340</v>
      </c>
    </row>
    <row r="73" spans="1:7" ht="13.5" customHeight="1" x14ac:dyDescent="0.3"/>
    <row r="74" spans="1:7" ht="17.25" customHeight="1" x14ac:dyDescent="0.3">
      <c r="A74" s="5" t="s">
        <v>20</v>
      </c>
      <c r="B74" s="5" t="s">
        <v>9</v>
      </c>
      <c r="C74" s="21">
        <v>6.8138761499999996</v>
      </c>
      <c r="D74" s="21">
        <v>7.7835283300000002</v>
      </c>
      <c r="E74" s="21">
        <v>7.5621705099999996</v>
      </c>
      <c r="F74" s="21" t="s">
        <v>536</v>
      </c>
      <c r="G74" s="21" t="s">
        <v>536</v>
      </c>
    </row>
    <row r="75" spans="1:7" ht="17.25" customHeight="1" x14ac:dyDescent="0.3">
      <c r="A75" s="5" t="s">
        <v>286</v>
      </c>
      <c r="B75" s="5" t="s">
        <v>134</v>
      </c>
      <c r="C75" s="19">
        <v>199.49559020999999</v>
      </c>
      <c r="D75" s="19">
        <v>154.75454712000001</v>
      </c>
      <c r="E75" s="19">
        <v>265.07846068999999</v>
      </c>
      <c r="F75" s="19" t="s">
        <v>536</v>
      </c>
      <c r="G75" s="19" t="s">
        <v>536</v>
      </c>
    </row>
    <row r="76" spans="1:7" ht="17.25" customHeight="1" x14ac:dyDescent="0.3">
      <c r="A76" s="5" t="s">
        <v>21</v>
      </c>
      <c r="B76" s="5" t="s">
        <v>75</v>
      </c>
      <c r="C76" s="21">
        <v>11.4</v>
      </c>
      <c r="D76" s="21">
        <v>9.1999999999999993</v>
      </c>
      <c r="E76" s="21">
        <v>8.1999999999999993</v>
      </c>
      <c r="F76" s="21">
        <v>8</v>
      </c>
      <c r="G76" s="21">
        <v>7.8</v>
      </c>
    </row>
    <row r="77" spans="1:7" ht="17.25" customHeight="1" x14ac:dyDescent="0.3">
      <c r="A77" s="5" t="s">
        <v>168</v>
      </c>
      <c r="B77" s="5" t="s">
        <v>75</v>
      </c>
      <c r="C77" s="21">
        <v>11.7</v>
      </c>
      <c r="D77" s="21">
        <v>9.5</v>
      </c>
      <c r="E77" s="21">
        <v>8.4</v>
      </c>
      <c r="F77" s="21">
        <v>8.5</v>
      </c>
      <c r="G77" s="21">
        <v>8</v>
      </c>
    </row>
    <row r="78" spans="1:7" ht="13.5" customHeight="1" x14ac:dyDescent="0.3"/>
    <row r="79" spans="1:7" ht="17.25" customHeight="1" x14ac:dyDescent="0.3">
      <c r="A79" s="1" t="s">
        <v>541</v>
      </c>
      <c r="G79" s="16"/>
    </row>
    <row r="80" spans="1:7" ht="10.5" customHeight="1" x14ac:dyDescent="0.3">
      <c r="A80" s="3"/>
    </row>
    <row r="81" spans="1:7" ht="19.5" customHeight="1" x14ac:dyDescent="0.3">
      <c r="A81" s="11" t="s">
        <v>22</v>
      </c>
      <c r="B81" s="12" t="s">
        <v>7</v>
      </c>
      <c r="C81" s="31" t="s">
        <v>351</v>
      </c>
      <c r="D81" s="31" t="s">
        <v>352</v>
      </c>
      <c r="E81" s="31" t="s">
        <v>337</v>
      </c>
      <c r="F81" s="31" t="s">
        <v>339</v>
      </c>
      <c r="G81" s="31" t="s">
        <v>340</v>
      </c>
    </row>
    <row r="82" spans="1:7" ht="13.5" customHeight="1" x14ac:dyDescent="0.3"/>
    <row r="83" spans="1:7" ht="13.5" customHeight="1" x14ac:dyDescent="0.3">
      <c r="A83" s="5" t="s">
        <v>23</v>
      </c>
      <c r="B83" s="5" t="s">
        <v>9</v>
      </c>
      <c r="C83" s="21" t="s">
        <v>536</v>
      </c>
      <c r="D83" s="21">
        <v>5.3395172749509188</v>
      </c>
      <c r="E83" s="21">
        <v>5.3823099136352539</v>
      </c>
      <c r="F83" s="21" t="s">
        <v>536</v>
      </c>
      <c r="G83" s="21" t="s">
        <v>536</v>
      </c>
    </row>
    <row r="84" spans="1:7" ht="17.25" customHeight="1" x14ac:dyDescent="0.3">
      <c r="A84" s="5" t="s">
        <v>297</v>
      </c>
      <c r="B84" s="5" t="s">
        <v>294</v>
      </c>
      <c r="C84" s="21" t="s">
        <v>536</v>
      </c>
      <c r="D84" s="21" t="s">
        <v>536</v>
      </c>
      <c r="E84" s="21">
        <v>100</v>
      </c>
      <c r="F84" s="21" t="s">
        <v>536</v>
      </c>
      <c r="G84" s="21" t="s">
        <v>536</v>
      </c>
    </row>
    <row r="85" spans="1:7" ht="17.25" customHeight="1" x14ac:dyDescent="0.3">
      <c r="A85" s="5" t="s">
        <v>298</v>
      </c>
      <c r="B85" s="5" t="s">
        <v>294</v>
      </c>
      <c r="C85" s="21" t="s">
        <v>536</v>
      </c>
      <c r="D85" s="21" t="s">
        <v>536</v>
      </c>
      <c r="E85" s="21">
        <v>71.541758874926003</v>
      </c>
      <c r="F85" s="21" t="s">
        <v>536</v>
      </c>
      <c r="G85" s="21" t="s">
        <v>536</v>
      </c>
    </row>
    <row r="86" spans="1:7" ht="17.25" customHeight="1" x14ac:dyDescent="0.3">
      <c r="A86" s="5" t="s">
        <v>296</v>
      </c>
      <c r="B86" s="5" t="s">
        <v>294</v>
      </c>
      <c r="C86" s="21" t="s">
        <v>536</v>
      </c>
      <c r="D86" s="21" t="s">
        <v>536</v>
      </c>
      <c r="E86" s="21" t="s">
        <v>536</v>
      </c>
      <c r="F86" s="21" t="s">
        <v>536</v>
      </c>
      <c r="G86" s="21" t="s">
        <v>536</v>
      </c>
    </row>
    <row r="87" spans="1:7" ht="13.5" customHeight="1" x14ac:dyDescent="0.3"/>
    <row r="88" spans="1:7" ht="17.25" customHeight="1" x14ac:dyDescent="0.3">
      <c r="A88" s="1" t="s">
        <v>542</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351</v>
      </c>
      <c r="D92" s="31" t="s">
        <v>352</v>
      </c>
      <c r="E92" s="31" t="s">
        <v>337</v>
      </c>
      <c r="F92" s="31" t="s">
        <v>340</v>
      </c>
      <c r="G92" s="31" t="s">
        <v>341</v>
      </c>
    </row>
    <row r="93" spans="1:7" ht="13.5" customHeight="1" x14ac:dyDescent="0.3">
      <c r="A93" s="3"/>
    </row>
    <row r="94" spans="1:7" ht="17.25" customHeight="1" x14ac:dyDescent="0.3">
      <c r="A94" s="5" t="s">
        <v>11</v>
      </c>
      <c r="B94" s="9">
        <v>1000</v>
      </c>
      <c r="C94" s="18">
        <v>45598.2</v>
      </c>
      <c r="D94" s="18">
        <v>42590.899999999994</v>
      </c>
      <c r="E94" s="18">
        <v>41418.700000000004</v>
      </c>
      <c r="F94" s="18">
        <v>34025.740999999995</v>
      </c>
      <c r="G94" s="18">
        <v>33342.761000000006</v>
      </c>
    </row>
    <row r="95" spans="1:7" ht="17.25" customHeight="1" x14ac:dyDescent="0.3">
      <c r="A95" s="5" t="s">
        <v>12</v>
      </c>
      <c r="B95" s="5" t="s">
        <v>113</v>
      </c>
      <c r="C95" s="19">
        <v>79</v>
      </c>
      <c r="D95" s="19">
        <v>76.7</v>
      </c>
      <c r="E95" s="19">
        <v>75.099999999999994</v>
      </c>
      <c r="F95" s="19">
        <v>60.1</v>
      </c>
      <c r="G95" s="19">
        <v>61.6</v>
      </c>
    </row>
    <row r="96" spans="1:7" ht="17.25" customHeight="1" x14ac:dyDescent="0.3">
      <c r="A96" s="5" t="s">
        <v>13</v>
      </c>
      <c r="B96" s="5" t="s">
        <v>74</v>
      </c>
      <c r="C96" s="19">
        <v>14.11161130362</v>
      </c>
      <c r="D96" s="19">
        <v>15.078463867210701</v>
      </c>
      <c r="E96" s="19">
        <v>15.283400366846299</v>
      </c>
      <c r="F96" s="19">
        <v>14.295537105871601</v>
      </c>
      <c r="G96" s="19">
        <v>13.8885360192623</v>
      </c>
    </row>
    <row r="97" spans="1:7" ht="17.25" customHeight="1" x14ac:dyDescent="0.3">
      <c r="A97" s="5" t="s">
        <v>14</v>
      </c>
      <c r="B97" s="5" t="s">
        <v>74</v>
      </c>
      <c r="C97" s="19">
        <v>70.988873827445701</v>
      </c>
      <c r="D97" s="19">
        <v>69.767039549461899</v>
      </c>
      <c r="E97" s="19">
        <v>67.620274608460605</v>
      </c>
      <c r="F97" s="19">
        <v>67.146928303334093</v>
      </c>
      <c r="G97" s="19">
        <v>67.149015491100599</v>
      </c>
    </row>
    <row r="98" spans="1:7" ht="17.25" customHeight="1" x14ac:dyDescent="0.3">
      <c r="A98" s="5" t="s">
        <v>15</v>
      </c>
      <c r="B98" s="5" t="s">
        <v>74</v>
      </c>
      <c r="C98" s="19">
        <v>14.8995148689343</v>
      </c>
      <c r="D98" s="19">
        <v>15.154496583327401</v>
      </c>
      <c r="E98" s="19">
        <v>17.096325024693101</v>
      </c>
      <c r="F98" s="19">
        <v>18.557534590794301</v>
      </c>
      <c r="G98" s="19">
        <v>18.962448489637101</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68.637397133356998</v>
      </c>
      <c r="D118" s="19">
        <v>69.158731720133702</v>
      </c>
      <c r="E118" s="19">
        <v>69.383910051674505</v>
      </c>
      <c r="F118" s="19">
        <v>69.475445502760607</v>
      </c>
      <c r="G118" s="19">
        <v>69.531564320014795</v>
      </c>
    </row>
    <row r="119" spans="1:7" ht="17.25" customHeight="1" x14ac:dyDescent="0.3">
      <c r="A119" s="5" t="s">
        <v>16</v>
      </c>
      <c r="B119" s="5" t="s">
        <v>74</v>
      </c>
      <c r="C119" s="19">
        <v>10.4</v>
      </c>
      <c r="D119" s="19">
        <v>10.7</v>
      </c>
      <c r="E119" s="19">
        <v>11.2</v>
      </c>
      <c r="F119" s="19" t="s">
        <v>536</v>
      </c>
      <c r="G119" s="19">
        <v>13.4</v>
      </c>
    </row>
    <row r="120" spans="1:7" ht="17.25" customHeight="1" x14ac:dyDescent="0.3">
      <c r="A120" s="5" t="s">
        <v>124</v>
      </c>
      <c r="B120" s="5" t="s">
        <v>59</v>
      </c>
      <c r="C120" s="19">
        <v>10.914999999999999</v>
      </c>
      <c r="D120" s="19">
        <v>9.8019999999999996</v>
      </c>
      <c r="E120" s="19">
        <v>7.5549999999999997</v>
      </c>
      <c r="F120" s="19">
        <v>5.625</v>
      </c>
      <c r="G120" s="19">
        <v>5.4660000000000002</v>
      </c>
    </row>
    <row r="121" spans="1:7" ht="17.25" customHeight="1" x14ac:dyDescent="0.3">
      <c r="A121" s="5" t="s">
        <v>88</v>
      </c>
      <c r="B121" s="5" t="s">
        <v>95</v>
      </c>
      <c r="C121" s="19">
        <v>1.4359999999999999</v>
      </c>
      <c r="D121" s="19">
        <v>1.387</v>
      </c>
      <c r="E121" s="19">
        <v>1.208</v>
      </c>
      <c r="F121" s="19">
        <v>0.97699999999999998</v>
      </c>
      <c r="G121" s="19">
        <v>0.98799999999999999</v>
      </c>
    </row>
    <row r="122" spans="1:7" ht="17.25" customHeight="1" x14ac:dyDescent="0.3">
      <c r="A122" s="5" t="s">
        <v>17</v>
      </c>
      <c r="B122" s="5" t="s">
        <v>8</v>
      </c>
      <c r="C122" s="17">
        <v>-0.36039677884280202</v>
      </c>
      <c r="D122" s="17">
        <v>-0.40865263025121001</v>
      </c>
      <c r="E122" s="17">
        <v>-0.61903773008778296</v>
      </c>
      <c r="F122" s="17">
        <v>-8.4230077743160496</v>
      </c>
      <c r="G122" s="17">
        <v>0.33702862573393999</v>
      </c>
    </row>
    <row r="123" spans="1:7" ht="17.25" customHeight="1" x14ac:dyDescent="0.3">
      <c r="A123" s="5" t="s">
        <v>104</v>
      </c>
      <c r="B123" s="5" t="s">
        <v>18</v>
      </c>
      <c r="C123" s="19">
        <v>70.188000000000002</v>
      </c>
      <c r="D123" s="19">
        <v>72.686000000000007</v>
      </c>
      <c r="E123" s="19">
        <v>73.283000000000001</v>
      </c>
      <c r="F123" s="19">
        <v>73.421999999999997</v>
      </c>
      <c r="G123" s="19">
        <v>74.691999999999993</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543</v>
      </c>
    </row>
    <row r="140" spans="1:7" ht="0.75" customHeight="1" x14ac:dyDescent="0.3">
      <c r="A140" s="3"/>
    </row>
    <row r="141" spans="1:7" ht="19.5" customHeight="1" x14ac:dyDescent="0.3">
      <c r="A141" s="11" t="s">
        <v>24</v>
      </c>
      <c r="B141" s="12" t="s">
        <v>7</v>
      </c>
      <c r="C141" s="31" t="s">
        <v>351</v>
      </c>
      <c r="D141" s="31" t="s">
        <v>352</v>
      </c>
      <c r="E141" s="31" t="s">
        <v>337</v>
      </c>
      <c r="F141" s="31" t="s">
        <v>341</v>
      </c>
      <c r="G141" s="31" t="s">
        <v>342</v>
      </c>
    </row>
    <row r="142" spans="1:7" ht="13.5" customHeight="1" x14ac:dyDescent="0.3"/>
    <row r="143" spans="1:7" ht="17.25" customHeight="1" x14ac:dyDescent="0.3">
      <c r="A143" s="5" t="s">
        <v>63</v>
      </c>
      <c r="B143" s="9">
        <v>1000</v>
      </c>
      <c r="C143" s="18">
        <v>22447.916000000001</v>
      </c>
      <c r="D143" s="18">
        <v>21887.026000000002</v>
      </c>
      <c r="E143" s="18">
        <v>20851.194</v>
      </c>
      <c r="F143" s="18" t="s">
        <v>536</v>
      </c>
      <c r="G143" s="18" t="s">
        <v>536</v>
      </c>
    </row>
    <row r="144" spans="1:7" ht="17.25" customHeight="1" x14ac:dyDescent="0.3">
      <c r="A144" s="5" t="s">
        <v>121</v>
      </c>
      <c r="B144" s="9" t="s">
        <v>25</v>
      </c>
      <c r="C144" s="21">
        <v>50.034960929112529</v>
      </c>
      <c r="D144" s="21">
        <v>48.579788775322882</v>
      </c>
      <c r="E144" s="21">
        <v>47.402474889447568</v>
      </c>
      <c r="F144" s="21" t="s">
        <v>536</v>
      </c>
      <c r="G144" s="21" t="s">
        <v>536</v>
      </c>
    </row>
    <row r="145" spans="1:7" ht="17.25" customHeight="1" x14ac:dyDescent="0.3">
      <c r="A145" s="5" t="s">
        <v>64</v>
      </c>
      <c r="B145" s="5" t="s">
        <v>77</v>
      </c>
      <c r="C145" s="21">
        <v>56.26</v>
      </c>
      <c r="D145" s="21">
        <v>56.292000000000002</v>
      </c>
      <c r="E145" s="21">
        <v>55.087000000000003</v>
      </c>
      <c r="F145" s="21" t="s">
        <v>536</v>
      </c>
      <c r="G145" s="21" t="s">
        <v>536</v>
      </c>
    </row>
    <row r="146" spans="1:7" ht="17.25" customHeight="1" x14ac:dyDescent="0.3">
      <c r="A146" s="5" t="s">
        <v>65</v>
      </c>
      <c r="B146" s="5" t="s">
        <v>77</v>
      </c>
      <c r="C146" s="21">
        <v>61.545000000000002</v>
      </c>
      <c r="D146" s="21">
        <v>63.341000000000001</v>
      </c>
      <c r="E146" s="21">
        <v>63.384</v>
      </c>
      <c r="F146" s="21" t="s">
        <v>536</v>
      </c>
      <c r="G146" s="21" t="s">
        <v>536</v>
      </c>
    </row>
    <row r="147" spans="1:7" ht="17.25" customHeight="1" x14ac:dyDescent="0.3">
      <c r="A147" s="5" t="s">
        <v>66</v>
      </c>
      <c r="B147" s="5" t="s">
        <v>77</v>
      </c>
      <c r="C147" s="21">
        <v>51.816000000000003</v>
      </c>
      <c r="D147" s="21">
        <v>50.36</v>
      </c>
      <c r="E147" s="21">
        <v>48.1</v>
      </c>
      <c r="F147" s="21" t="s">
        <v>536</v>
      </c>
      <c r="G147" s="21" t="s">
        <v>536</v>
      </c>
    </row>
    <row r="148" spans="1:7" ht="17.25" customHeight="1" x14ac:dyDescent="0.3">
      <c r="A148" s="5" t="s">
        <v>67</v>
      </c>
      <c r="B148" s="5" t="s">
        <v>76</v>
      </c>
      <c r="C148" s="21">
        <v>51.703000000000003</v>
      </c>
      <c r="D148" s="21">
        <v>51.146999999999998</v>
      </c>
      <c r="E148" s="21">
        <v>49.866999999999997</v>
      </c>
      <c r="F148" s="21" t="s">
        <v>536</v>
      </c>
      <c r="G148" s="21" t="s">
        <v>536</v>
      </c>
    </row>
    <row r="149" spans="1:7" ht="17.25" customHeight="1" x14ac:dyDescent="0.3">
      <c r="A149" s="5" t="s">
        <v>68</v>
      </c>
      <c r="B149" s="5" t="s">
        <v>70</v>
      </c>
      <c r="C149" s="21">
        <v>20.730939116635199</v>
      </c>
      <c r="D149" s="21">
        <v>20.697880786623099</v>
      </c>
      <c r="E149" s="21">
        <v>21.267355983370301</v>
      </c>
      <c r="F149" s="21" t="s">
        <v>536</v>
      </c>
      <c r="G149" s="21" t="s">
        <v>536</v>
      </c>
    </row>
    <row r="150" spans="1:7" ht="17.25" customHeight="1" x14ac:dyDescent="0.3">
      <c r="A150" s="5" t="s">
        <v>118</v>
      </c>
      <c r="B150" s="5" t="s">
        <v>89</v>
      </c>
      <c r="C150" s="21">
        <v>7.7722249999999997</v>
      </c>
      <c r="D150" s="21">
        <v>9.1430500000000006</v>
      </c>
      <c r="E150" s="21">
        <v>9.5181780000000007</v>
      </c>
      <c r="F150" s="21">
        <v>13.099973</v>
      </c>
      <c r="G150" s="21">
        <v>11.572704999999999</v>
      </c>
    </row>
    <row r="151" spans="1:7" ht="17.25" customHeight="1" x14ac:dyDescent="0.3">
      <c r="A151" s="5" t="s">
        <v>147</v>
      </c>
      <c r="B151" s="5" t="s">
        <v>148</v>
      </c>
      <c r="C151" s="21">
        <v>17.709</v>
      </c>
      <c r="D151" s="21">
        <v>22.611000000000001</v>
      </c>
      <c r="E151" s="21">
        <v>19.355</v>
      </c>
      <c r="F151" s="21" t="s">
        <v>536</v>
      </c>
      <c r="G151" s="21" t="s">
        <v>536</v>
      </c>
    </row>
    <row r="152" spans="1:7" ht="17.25" customHeight="1" x14ac:dyDescent="0.3">
      <c r="A152" s="5" t="s">
        <v>128</v>
      </c>
      <c r="B152" s="5" t="s">
        <v>300</v>
      </c>
      <c r="C152" s="20">
        <v>37858.541595426359</v>
      </c>
      <c r="D152" s="20">
        <v>33665.052998298102</v>
      </c>
      <c r="E152" s="20">
        <v>38230.109053199703</v>
      </c>
      <c r="F152" s="20" t="s">
        <v>536</v>
      </c>
      <c r="G152" s="20" t="s">
        <v>536</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544</v>
      </c>
      <c r="G168" s="15" t="s">
        <v>291</v>
      </c>
    </row>
    <row r="169" spans="1:7" ht="13.5" customHeight="1" x14ac:dyDescent="0.3"/>
    <row r="170" spans="1:7" ht="19.5" customHeight="1" x14ac:dyDescent="0.3">
      <c r="A170" s="11" t="s">
        <v>26</v>
      </c>
      <c r="B170" s="12" t="s">
        <v>7</v>
      </c>
      <c r="C170" s="31" t="s">
        <v>351</v>
      </c>
      <c r="D170" s="31" t="s">
        <v>352</v>
      </c>
      <c r="E170" s="31" t="s">
        <v>337</v>
      </c>
      <c r="F170" s="31" t="s">
        <v>340</v>
      </c>
      <c r="G170" s="31" t="s">
        <v>341</v>
      </c>
    </row>
    <row r="171" spans="1:7" ht="13.5" customHeight="1" x14ac:dyDescent="0.3"/>
    <row r="172" spans="1:7" ht="17.25" customHeight="1" x14ac:dyDescent="0.3">
      <c r="A172" s="5" t="s">
        <v>27</v>
      </c>
      <c r="B172" s="5" t="s">
        <v>134</v>
      </c>
      <c r="C172" s="18">
        <v>2990</v>
      </c>
      <c r="D172" s="18">
        <v>2760</v>
      </c>
      <c r="E172" s="18">
        <v>3530</v>
      </c>
      <c r="F172" s="18">
        <v>4980</v>
      </c>
      <c r="G172" s="18">
        <v>5210</v>
      </c>
    </row>
    <row r="173" spans="1:7" ht="17.25" customHeight="1" x14ac:dyDescent="0.3">
      <c r="A173" s="5" t="s">
        <v>28</v>
      </c>
      <c r="B173" s="5" t="s">
        <v>116</v>
      </c>
      <c r="C173" s="22">
        <v>0.78200000000000003</v>
      </c>
      <c r="D173" s="22">
        <v>0.77800000000000002</v>
      </c>
      <c r="E173" s="22">
        <v>0.78300000000000003</v>
      </c>
      <c r="F173" s="22">
        <v>0.77900000000000003</v>
      </c>
      <c r="G173" s="22" t="s">
        <v>536</v>
      </c>
    </row>
    <row r="174" spans="1:7" ht="17.25" customHeight="1" x14ac:dyDescent="0.3">
      <c r="A174" s="5" t="s">
        <v>122</v>
      </c>
      <c r="B174" s="5" t="s">
        <v>74</v>
      </c>
      <c r="C174" s="21">
        <v>94.907207643270795</v>
      </c>
      <c r="D174" s="21">
        <v>93.318731156939705</v>
      </c>
      <c r="E174" s="21">
        <v>93.471207286337901</v>
      </c>
      <c r="F174" s="21">
        <v>93.517329658926002</v>
      </c>
      <c r="G174" s="21">
        <v>93.479092259753898</v>
      </c>
    </row>
    <row r="175" spans="1:7" ht="17.25" customHeight="1" x14ac:dyDescent="0.3">
      <c r="A175" s="5" t="s">
        <v>123</v>
      </c>
      <c r="B175" s="5" t="s">
        <v>74</v>
      </c>
      <c r="C175" s="21">
        <v>96.028461565464696</v>
      </c>
      <c r="D175" s="21">
        <v>96.8342062972295</v>
      </c>
      <c r="E175" s="21">
        <v>97.3954990991366</v>
      </c>
      <c r="F175" s="21">
        <v>97.644364837165199</v>
      </c>
      <c r="G175" s="21">
        <v>97.725826447801097</v>
      </c>
    </row>
    <row r="176" spans="1:7" ht="21.75" customHeight="1" x14ac:dyDescent="0.3">
      <c r="G176" s="29"/>
    </row>
    <row r="177" spans="1:7" ht="12" customHeight="1" x14ac:dyDescent="0.3">
      <c r="A177" s="1" t="s">
        <v>545</v>
      </c>
      <c r="G177" s="29"/>
    </row>
    <row r="178" spans="1:7" ht="10.5" customHeight="1" x14ac:dyDescent="0.3"/>
    <row r="179" spans="1:7" ht="19.5" customHeight="1" x14ac:dyDescent="0.3">
      <c r="A179" s="11" t="s">
        <v>29</v>
      </c>
      <c r="B179" s="12" t="s">
        <v>7</v>
      </c>
      <c r="C179" s="31" t="s">
        <v>351</v>
      </c>
      <c r="D179" s="31" t="s">
        <v>352</v>
      </c>
      <c r="E179" s="31" t="s">
        <v>337</v>
      </c>
      <c r="F179" s="31" t="s">
        <v>340</v>
      </c>
      <c r="G179" s="31" t="s">
        <v>341</v>
      </c>
    </row>
    <row r="180" spans="1:7" ht="13.5" customHeight="1" x14ac:dyDescent="0.3"/>
    <row r="181" spans="1:7" ht="17.25" customHeight="1" x14ac:dyDescent="0.3">
      <c r="A181" s="5" t="s">
        <v>30</v>
      </c>
      <c r="B181" s="5" t="s">
        <v>34</v>
      </c>
      <c r="C181" s="21">
        <v>71.233515155699791</v>
      </c>
      <c r="D181" s="21">
        <v>71.653230678934548</v>
      </c>
      <c r="E181" s="21">
        <v>71.299620296858819</v>
      </c>
      <c r="F181" s="21">
        <v>71.299620296858819</v>
      </c>
      <c r="G181" s="21" t="s">
        <v>536</v>
      </c>
    </row>
    <row r="182" spans="1:7" ht="17.25" customHeight="1" x14ac:dyDescent="0.3">
      <c r="A182" s="5" t="s">
        <v>31</v>
      </c>
      <c r="B182" s="9">
        <v>1000</v>
      </c>
      <c r="C182" s="18">
        <v>2979.5390000000002</v>
      </c>
      <c r="D182" s="18">
        <v>2953.877</v>
      </c>
      <c r="E182" s="18">
        <v>2665.6239999999998</v>
      </c>
      <c r="F182" s="18" t="s">
        <v>536</v>
      </c>
      <c r="G182" s="18" t="s">
        <v>536</v>
      </c>
    </row>
    <row r="183" spans="1:7" ht="17.25" customHeight="1" x14ac:dyDescent="0.3">
      <c r="A183" s="5" t="s">
        <v>149</v>
      </c>
      <c r="B183" s="9" t="s">
        <v>25</v>
      </c>
      <c r="C183" s="21">
        <v>7.4022050982299428</v>
      </c>
      <c r="D183" s="21">
        <v>12.059376106337099</v>
      </c>
      <c r="E183" s="21">
        <v>9.3101510980747157</v>
      </c>
      <c r="F183" s="21">
        <v>7.5519454625638263</v>
      </c>
      <c r="G183" s="21">
        <v>7.1111665893467766</v>
      </c>
    </row>
    <row r="184" spans="1:7" ht="17.25" customHeight="1" x14ac:dyDescent="0.3">
      <c r="A184" s="5" t="s">
        <v>105</v>
      </c>
      <c r="B184" s="5" t="s">
        <v>293</v>
      </c>
      <c r="C184" s="21">
        <v>77.63</v>
      </c>
      <c r="D184" s="21">
        <v>96.82</v>
      </c>
      <c r="E184" s="21">
        <v>99.24</v>
      </c>
      <c r="F184" s="21" t="s">
        <v>536</v>
      </c>
      <c r="G184" s="21" t="s">
        <v>536</v>
      </c>
    </row>
    <row r="185" spans="1:7" ht="17.25" customHeight="1" x14ac:dyDescent="0.3">
      <c r="A185" s="5" t="s">
        <v>32</v>
      </c>
      <c r="B185" s="5" t="s">
        <v>293</v>
      </c>
      <c r="C185" s="21">
        <v>123</v>
      </c>
      <c r="D185" s="21">
        <v>94</v>
      </c>
      <c r="E185" s="21">
        <v>102</v>
      </c>
      <c r="F185" s="21">
        <v>110</v>
      </c>
      <c r="G185" s="21">
        <v>106</v>
      </c>
    </row>
    <row r="186" spans="1:7" ht="17.25" customHeight="1" x14ac:dyDescent="0.3">
      <c r="A186" s="5" t="s">
        <v>33</v>
      </c>
      <c r="B186" s="5" t="s">
        <v>34</v>
      </c>
      <c r="C186" s="21">
        <v>16.481391976800385</v>
      </c>
      <c r="D186" s="21">
        <v>16.744635674705243</v>
      </c>
      <c r="E186" s="21">
        <v>17.086641353123923</v>
      </c>
      <c r="F186" s="21">
        <v>17.283396617190196</v>
      </c>
      <c r="G186" s="21" t="s">
        <v>536</v>
      </c>
    </row>
    <row r="187" spans="1:7" ht="12.75" customHeight="1" x14ac:dyDescent="0.3">
      <c r="A187" s="5"/>
      <c r="B187" s="5"/>
      <c r="C187" s="13"/>
      <c r="D187" s="13"/>
      <c r="E187" s="13"/>
      <c r="F187" s="13"/>
      <c r="G187" s="13"/>
    </row>
    <row r="188" spans="1:7" ht="17.25" customHeight="1" x14ac:dyDescent="0.3">
      <c r="A188" s="1" t="s">
        <v>546</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351</v>
      </c>
      <c r="D190" s="31" t="s">
        <v>352</v>
      </c>
      <c r="E190" s="31" t="s">
        <v>337</v>
      </c>
      <c r="F190" s="31" t="s">
        <v>339</v>
      </c>
      <c r="G190" s="31" t="s">
        <v>340</v>
      </c>
    </row>
    <row r="191" spans="1:7" ht="13.5" customHeight="1" x14ac:dyDescent="0.3">
      <c r="A191" s="6"/>
      <c r="B191" s="5"/>
    </row>
    <row r="192" spans="1:7" ht="17.25" customHeight="1" x14ac:dyDescent="0.3">
      <c r="A192" s="5" t="s">
        <v>41</v>
      </c>
      <c r="B192" s="5" t="s">
        <v>59</v>
      </c>
      <c r="C192" s="18">
        <v>148.4714241852713</v>
      </c>
      <c r="D192" s="18">
        <v>173.74562701040131</v>
      </c>
      <c r="E192" s="18">
        <v>166.59021222144429</v>
      </c>
      <c r="F192" s="18" t="s">
        <v>536</v>
      </c>
      <c r="G192" s="18" t="s">
        <v>536</v>
      </c>
    </row>
    <row r="193" spans="1:7" ht="17.25" customHeight="1" x14ac:dyDescent="0.3">
      <c r="A193" s="5" t="s">
        <v>42</v>
      </c>
      <c r="B193" s="5" t="s">
        <v>92</v>
      </c>
      <c r="C193" s="19">
        <v>50.247999999999998</v>
      </c>
      <c r="D193" s="19">
        <v>35.366999999999997</v>
      </c>
      <c r="E193" s="19">
        <v>10.696</v>
      </c>
      <c r="F193" s="19" t="s">
        <v>536</v>
      </c>
      <c r="G193" s="19" t="s">
        <v>536</v>
      </c>
    </row>
    <row r="194" spans="1:7" ht="17.25" customHeight="1" x14ac:dyDescent="0.3">
      <c r="A194" s="5" t="s">
        <v>43</v>
      </c>
      <c r="B194" s="5" t="s">
        <v>44</v>
      </c>
      <c r="C194" s="19">
        <v>218.083</v>
      </c>
      <c r="D194" s="19">
        <v>195.054</v>
      </c>
      <c r="E194" s="19">
        <v>175.58720000000002</v>
      </c>
      <c r="F194" s="19" t="s">
        <v>536</v>
      </c>
      <c r="G194" s="19" t="s">
        <v>536</v>
      </c>
    </row>
    <row r="195" spans="1:7" ht="17.25" customHeight="1" x14ac:dyDescent="0.3">
      <c r="A195" s="5" t="s">
        <v>45</v>
      </c>
      <c r="B195" s="5" t="s">
        <v>103</v>
      </c>
      <c r="C195" s="19">
        <v>3.9560529999999998</v>
      </c>
      <c r="D195" s="19">
        <v>4.6205299999999996</v>
      </c>
      <c r="E195" s="19">
        <v>1.8010139999999999</v>
      </c>
      <c r="F195" s="19">
        <v>0.45234376700000001</v>
      </c>
      <c r="G195" s="19" t="s">
        <v>536</v>
      </c>
    </row>
    <row r="196" spans="1:7" ht="17.25" customHeight="1" x14ac:dyDescent="0.3">
      <c r="A196" s="5" t="s">
        <v>46</v>
      </c>
      <c r="B196" s="5" t="s">
        <v>93</v>
      </c>
      <c r="C196" s="19">
        <v>69.320238864000004</v>
      </c>
      <c r="D196" s="19">
        <v>37.740865200000002</v>
      </c>
      <c r="E196" s="19">
        <v>14.0479</v>
      </c>
      <c r="F196" s="19">
        <v>3.127453466</v>
      </c>
      <c r="G196" s="19" t="s">
        <v>536</v>
      </c>
    </row>
    <row r="197" spans="1:7" ht="17.25" customHeight="1" x14ac:dyDescent="0.3">
      <c r="A197" s="5" t="s">
        <v>47</v>
      </c>
      <c r="B197" s="5" t="s">
        <v>136</v>
      </c>
      <c r="C197" s="26">
        <v>1.01</v>
      </c>
      <c r="D197" s="26" t="s">
        <v>536</v>
      </c>
      <c r="E197" s="26" t="s">
        <v>536</v>
      </c>
      <c r="F197" s="26" t="s">
        <v>536</v>
      </c>
      <c r="G197" s="26" t="s">
        <v>536</v>
      </c>
    </row>
    <row r="198" spans="1:7" ht="13.5" customHeight="1" x14ac:dyDescent="0.3">
      <c r="A198" s="5"/>
      <c r="B198" s="7"/>
    </row>
    <row r="199" spans="1:7" ht="13.5" customHeight="1" x14ac:dyDescent="0.3">
      <c r="A199" s="1" t="s">
        <v>547</v>
      </c>
      <c r="B199" s="7"/>
    </row>
    <row r="200" spans="1:7" ht="13.5" customHeight="1" x14ac:dyDescent="0.3">
      <c r="B200" s="7"/>
    </row>
    <row r="201" spans="1:7" ht="19.5" customHeight="1" x14ac:dyDescent="0.3">
      <c r="A201" s="11" t="s">
        <v>48</v>
      </c>
      <c r="B201" s="12" t="s">
        <v>7</v>
      </c>
      <c r="C201" s="31" t="s">
        <v>351</v>
      </c>
      <c r="D201" s="31" t="s">
        <v>352</v>
      </c>
      <c r="E201" s="31" t="s">
        <v>337</v>
      </c>
      <c r="F201" s="31" t="s">
        <v>340</v>
      </c>
      <c r="G201" s="31" t="s">
        <v>341</v>
      </c>
    </row>
    <row r="202" spans="1:7" ht="13.5" customHeight="1" x14ac:dyDescent="0.3">
      <c r="A202" s="6"/>
      <c r="B202" s="5"/>
    </row>
    <row r="203" spans="1:7" ht="17.25" customHeight="1" x14ac:dyDescent="0.3">
      <c r="A203" s="5" t="s">
        <v>165</v>
      </c>
      <c r="B203" s="5" t="s">
        <v>301</v>
      </c>
      <c r="C203" s="18">
        <v>3300.71</v>
      </c>
      <c r="D203" s="18">
        <v>2700.58</v>
      </c>
      <c r="E203" s="18">
        <v>2387.1990000000001</v>
      </c>
      <c r="F203" s="18">
        <v>1926.13</v>
      </c>
      <c r="G203" s="18" t="s">
        <v>536</v>
      </c>
    </row>
    <row r="204" spans="1:7" ht="17.25" customHeight="1" x14ac:dyDescent="0.3">
      <c r="A204" s="5" t="s">
        <v>304</v>
      </c>
      <c r="B204" s="5" t="s">
        <v>302</v>
      </c>
      <c r="C204" s="18">
        <v>5540.9369999999999</v>
      </c>
      <c r="D204" s="18">
        <v>3886.8310000000001</v>
      </c>
      <c r="E204" s="18">
        <v>3615.8449999999998</v>
      </c>
      <c r="F204" s="18">
        <v>2382.7750000000001</v>
      </c>
      <c r="G204" s="18" t="s">
        <v>536</v>
      </c>
    </row>
    <row r="205" spans="1:7" ht="17.25" customHeight="1" x14ac:dyDescent="0.3">
      <c r="A205" s="5" t="s">
        <v>49</v>
      </c>
      <c r="B205" s="5" t="s">
        <v>80</v>
      </c>
      <c r="C205" s="18">
        <v>2848.7816007793231</v>
      </c>
      <c r="D205" s="18">
        <v>2027.641681733998</v>
      </c>
      <c r="E205" s="18">
        <v>1932.921822923026</v>
      </c>
      <c r="F205" s="18">
        <v>1508.277913000207</v>
      </c>
      <c r="G205" s="18" t="s">
        <v>536</v>
      </c>
    </row>
    <row r="206" spans="1:7" ht="17.25" customHeight="1" x14ac:dyDescent="0.3">
      <c r="A206" s="5" t="s">
        <v>90</v>
      </c>
      <c r="B206" s="5" t="s">
        <v>81</v>
      </c>
      <c r="C206" s="27">
        <v>31.652516532853511</v>
      </c>
      <c r="D206" s="27">
        <v>32.313830984676208</v>
      </c>
      <c r="E206" s="27">
        <v>34.053118980487262</v>
      </c>
      <c r="F206" s="27">
        <v>23.59257588316142</v>
      </c>
      <c r="G206" s="27" t="s">
        <v>536</v>
      </c>
    </row>
    <row r="207" spans="1:7" ht="17.25" customHeight="1" x14ac:dyDescent="0.3">
      <c r="A207" s="1" t="s">
        <v>60</v>
      </c>
      <c r="B207" s="4" t="s">
        <v>115</v>
      </c>
      <c r="C207" s="18">
        <v>188828</v>
      </c>
      <c r="D207" s="18">
        <v>163682.29999999999</v>
      </c>
      <c r="E207" s="18">
        <v>147801.4</v>
      </c>
      <c r="F207" s="18">
        <v>103939.8775330397</v>
      </c>
      <c r="G207" s="18">
        <v>101136.365572</v>
      </c>
    </row>
    <row r="208" spans="1:7" ht="17.25" customHeight="1" x14ac:dyDescent="0.3">
      <c r="A208" s="5" t="s">
        <v>50</v>
      </c>
      <c r="B208" s="5" t="s">
        <v>51</v>
      </c>
      <c r="C208" s="18">
        <v>3462.7395938418349</v>
      </c>
      <c r="D208" s="18">
        <v>3285.1306614073401</v>
      </c>
      <c r="E208" s="18">
        <v>3136.517057389121</v>
      </c>
      <c r="F208" s="18">
        <v>2729.0372027861049</v>
      </c>
      <c r="G208" s="18">
        <v>2616.921152535765</v>
      </c>
    </row>
    <row r="209" spans="1:7" ht="17.25" customHeight="1" x14ac:dyDescent="0.3">
      <c r="A209" s="5" t="s">
        <v>52</v>
      </c>
      <c r="B209" s="5" t="s">
        <v>81</v>
      </c>
      <c r="C209" s="27">
        <v>18.53</v>
      </c>
      <c r="D209" s="27">
        <v>25.4</v>
      </c>
      <c r="E209" s="27">
        <v>24.82</v>
      </c>
      <c r="F209" s="27">
        <v>26.44</v>
      </c>
      <c r="G209" s="27" t="s">
        <v>536</v>
      </c>
    </row>
    <row r="210" spans="1:7" ht="17.25" customHeight="1" x14ac:dyDescent="0.3">
      <c r="A210" s="5" t="s">
        <v>292</v>
      </c>
      <c r="B210" s="5" t="s">
        <v>82</v>
      </c>
      <c r="C210" s="26">
        <v>9.0451464859864998</v>
      </c>
      <c r="D210" s="26">
        <v>7.0952891693389999</v>
      </c>
      <c r="E210" s="26">
        <v>6.7171272760314</v>
      </c>
      <c r="F210" s="26">
        <v>4.6978353119919998</v>
      </c>
      <c r="G210" s="26">
        <v>4.6140368614577998</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548</v>
      </c>
      <c r="B222" s="49"/>
      <c r="C222" s="49"/>
      <c r="D222" s="49"/>
      <c r="E222" s="49"/>
      <c r="F222" s="49"/>
      <c r="G222" s="49"/>
    </row>
    <row r="223" spans="1:7" ht="13.5" customHeight="1" x14ac:dyDescent="0.3">
      <c r="A223" s="32"/>
    </row>
    <row r="224" spans="1:7" ht="19.5" customHeight="1" x14ac:dyDescent="0.3">
      <c r="A224" s="11" t="s">
        <v>53</v>
      </c>
      <c r="B224" s="12" t="s">
        <v>7</v>
      </c>
      <c r="C224" s="31" t="s">
        <v>351</v>
      </c>
      <c r="D224" s="31" t="s">
        <v>352</v>
      </c>
      <c r="E224" s="31" t="s">
        <v>337</v>
      </c>
      <c r="F224" s="31" t="s">
        <v>340</v>
      </c>
      <c r="G224" s="31" t="s">
        <v>341</v>
      </c>
    </row>
    <row r="225" spans="1:7" ht="13.5" customHeight="1" x14ac:dyDescent="0.3">
      <c r="A225" s="3"/>
    </row>
    <row r="226" spans="1:7" ht="17.25" customHeight="1" x14ac:dyDescent="0.3">
      <c r="A226" s="5" t="s">
        <v>73</v>
      </c>
      <c r="B226" s="5" t="s">
        <v>9</v>
      </c>
      <c r="C226" s="23">
        <v>0.80278000000000005</v>
      </c>
      <c r="D226" s="23">
        <v>0.61477000000000004</v>
      </c>
      <c r="E226" s="23">
        <v>0.40317999999999998</v>
      </c>
      <c r="F226" s="23">
        <v>0.32208999999999999</v>
      </c>
      <c r="G226" s="23">
        <v>0.36987999999999999</v>
      </c>
    </row>
    <row r="227" spans="1:7" ht="17.25" customHeight="1" x14ac:dyDescent="0.3">
      <c r="A227" s="5" t="s">
        <v>127</v>
      </c>
      <c r="B227" s="5" t="s">
        <v>135</v>
      </c>
      <c r="C227" s="18" t="s">
        <v>536</v>
      </c>
      <c r="D227" s="18">
        <v>1494.8391369999999</v>
      </c>
      <c r="E227" s="18">
        <v>1175.96126</v>
      </c>
      <c r="F227" s="18">
        <v>728.94682299999999</v>
      </c>
      <c r="G227" s="18">
        <v>810.22828400000003</v>
      </c>
    </row>
    <row r="228" spans="1:7" ht="17.25" customHeight="1" x14ac:dyDescent="0.3">
      <c r="A228" s="5" t="s">
        <v>54</v>
      </c>
      <c r="B228" s="5" t="s">
        <v>145</v>
      </c>
      <c r="C228" s="18">
        <v>2980</v>
      </c>
      <c r="D228" s="18">
        <v>2770</v>
      </c>
      <c r="E228" s="18">
        <v>1650</v>
      </c>
      <c r="F228" s="18">
        <v>1214</v>
      </c>
      <c r="G228" s="18">
        <v>1168</v>
      </c>
    </row>
    <row r="229" spans="1:7" ht="17.25" customHeight="1" x14ac:dyDescent="0.3">
      <c r="A229" s="5" t="s">
        <v>55</v>
      </c>
      <c r="B229" s="5" t="s">
        <v>58</v>
      </c>
      <c r="C229" s="23">
        <v>117.7678197</v>
      </c>
      <c r="D229" s="23">
        <v>142.00303790000001</v>
      </c>
      <c r="E229" s="23">
        <v>129.3411657</v>
      </c>
      <c r="F229" s="23">
        <v>133.38012811971001</v>
      </c>
      <c r="G229" s="23" t="s">
        <v>536</v>
      </c>
    </row>
    <row r="230" spans="1:7" ht="17.25" customHeight="1" x14ac:dyDescent="0.3">
      <c r="A230" s="5" t="s">
        <v>56</v>
      </c>
      <c r="B230" s="5" t="s">
        <v>58</v>
      </c>
      <c r="C230" s="23">
        <v>23.3</v>
      </c>
      <c r="D230" s="23">
        <v>48.884599999999999</v>
      </c>
      <c r="E230" s="23">
        <v>75.037899999999993</v>
      </c>
      <c r="F230" s="23">
        <v>81.580596920000005</v>
      </c>
      <c r="G230" s="23">
        <v>82.474899289999996</v>
      </c>
    </row>
    <row r="231" spans="1:7" ht="17.25" customHeight="1" x14ac:dyDescent="0.3">
      <c r="A231" s="5" t="s">
        <v>57</v>
      </c>
      <c r="B231" s="5" t="s">
        <v>58</v>
      </c>
      <c r="C231" s="23">
        <v>6.4549040460000002</v>
      </c>
      <c r="D231" s="23">
        <v>11.64370424</v>
      </c>
      <c r="E231" s="23">
        <v>18.617013480000001</v>
      </c>
      <c r="F231" s="23">
        <v>21.377415151090201</v>
      </c>
      <c r="G231" s="23">
        <v>21.653932721260901</v>
      </c>
    </row>
    <row r="232" spans="1:7" ht="13.5" customHeight="1" x14ac:dyDescent="0.3">
      <c r="A232" s="3"/>
    </row>
    <row r="233" spans="1:7" ht="13.5" customHeight="1" x14ac:dyDescent="0.3">
      <c r="A233" s="1" t="s">
        <v>549</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351</v>
      </c>
      <c r="D237" s="31" t="s">
        <v>352</v>
      </c>
      <c r="E237" s="31" t="s">
        <v>337</v>
      </c>
      <c r="F237" s="31" t="s">
        <v>341</v>
      </c>
      <c r="G237" s="31" t="s">
        <v>342</v>
      </c>
    </row>
    <row r="238" spans="1:7" ht="12" customHeight="1" x14ac:dyDescent="0.3">
      <c r="A238" s="3"/>
    </row>
    <row r="239" spans="1:7" ht="17.25" customHeight="1" x14ac:dyDescent="0.3">
      <c r="A239" s="5" t="s">
        <v>35</v>
      </c>
      <c r="B239" s="5" t="s">
        <v>132</v>
      </c>
      <c r="C239" s="19">
        <v>60.737135000000002</v>
      </c>
      <c r="D239" s="19">
        <v>37.516152999999996</v>
      </c>
      <c r="E239" s="19">
        <v>53.674669000000002</v>
      </c>
      <c r="F239" s="19">
        <v>70.770301000000003</v>
      </c>
      <c r="G239" s="19" t="s">
        <v>536</v>
      </c>
    </row>
    <row r="240" spans="1:7" ht="17.25" customHeight="1" x14ac:dyDescent="0.3">
      <c r="A240" s="5" t="s">
        <v>36</v>
      </c>
      <c r="B240" s="5" t="s">
        <v>132</v>
      </c>
      <c r="C240" s="19">
        <v>51.430286000000002</v>
      </c>
      <c r="D240" s="19">
        <v>38.127040000000001</v>
      </c>
      <c r="E240" s="19">
        <v>49.230800000000002</v>
      </c>
      <c r="F240" s="19">
        <v>41.733071000000002</v>
      </c>
      <c r="G240" s="19" t="s">
        <v>536</v>
      </c>
    </row>
    <row r="241" spans="1:7" ht="17.25" customHeight="1" x14ac:dyDescent="0.3">
      <c r="A241" s="5" t="s">
        <v>37</v>
      </c>
      <c r="B241" s="5" t="s">
        <v>132</v>
      </c>
      <c r="C241" s="24">
        <v>-9.3068489999999997</v>
      </c>
      <c r="D241" s="24">
        <v>0.61088700000000529</v>
      </c>
      <c r="E241" s="24">
        <v>-4.4438689999999994</v>
      </c>
      <c r="F241" s="24">
        <v>-29.037230000000001</v>
      </c>
      <c r="G241" s="24" t="s">
        <v>536</v>
      </c>
    </row>
    <row r="242" spans="1:7" ht="17.25" customHeight="1" x14ac:dyDescent="0.3">
      <c r="A242" s="5" t="s">
        <v>38</v>
      </c>
      <c r="B242" s="5" t="s">
        <v>135</v>
      </c>
      <c r="C242" s="18">
        <v>696.86400000000003</v>
      </c>
      <c r="D242" s="18">
        <v>369.63299999999998</v>
      </c>
      <c r="E242" s="18">
        <v>567.75699999999995</v>
      </c>
      <c r="F242" s="18">
        <v>624.98900000000003</v>
      </c>
      <c r="G242" s="18" t="s">
        <v>536</v>
      </c>
    </row>
    <row r="243" spans="1:7" ht="17.25" customHeight="1" x14ac:dyDescent="0.3">
      <c r="A243" s="5" t="s">
        <v>159</v>
      </c>
      <c r="B243" s="5" t="s">
        <v>135</v>
      </c>
      <c r="C243" s="18">
        <v>18329.241000000002</v>
      </c>
      <c r="D243" s="18">
        <v>14760.138000000001</v>
      </c>
      <c r="E243" s="18">
        <v>22544.774000000001</v>
      </c>
      <c r="F243" s="18">
        <v>35713.173000000003</v>
      </c>
      <c r="G243" s="18" t="s">
        <v>536</v>
      </c>
    </row>
    <row r="244" spans="1:7" ht="17.25" customHeight="1" x14ac:dyDescent="0.3">
      <c r="A244" s="5" t="s">
        <v>39</v>
      </c>
      <c r="B244" s="5" t="s">
        <v>135</v>
      </c>
      <c r="C244" s="18">
        <v>517.17700000000002</v>
      </c>
      <c r="D244" s="18">
        <v>347.16699999999997</v>
      </c>
      <c r="E244" s="18">
        <v>580.30799999999999</v>
      </c>
      <c r="F244" s="18">
        <v>626.91899999999998</v>
      </c>
      <c r="G244" s="18" t="s">
        <v>536</v>
      </c>
    </row>
    <row r="245" spans="1:7" ht="17.25" customHeight="1" x14ac:dyDescent="0.3">
      <c r="A245" s="5" t="s">
        <v>160</v>
      </c>
      <c r="B245" s="5" t="s">
        <v>135</v>
      </c>
      <c r="C245" s="18">
        <v>12588.505999999999</v>
      </c>
      <c r="D245" s="18">
        <v>12647.672</v>
      </c>
      <c r="E245" s="18">
        <v>17954.512999999999</v>
      </c>
      <c r="F245" s="18">
        <v>24831.649000000001</v>
      </c>
      <c r="G245" s="18" t="s">
        <v>536</v>
      </c>
    </row>
    <row r="246" spans="1:7" ht="17.25" customHeight="1" x14ac:dyDescent="0.3">
      <c r="A246" s="5" t="s">
        <v>161</v>
      </c>
      <c r="B246" s="5" t="s">
        <v>135</v>
      </c>
      <c r="C246" s="25">
        <v>12712</v>
      </c>
      <c r="D246" s="25">
        <v>11349</v>
      </c>
      <c r="E246" s="25">
        <v>11164</v>
      </c>
      <c r="F246" s="25">
        <v>23095</v>
      </c>
      <c r="G246" s="25" t="s">
        <v>536</v>
      </c>
    </row>
    <row r="247" spans="1:7" ht="17.25" customHeight="1" x14ac:dyDescent="0.3">
      <c r="A247" s="5" t="s">
        <v>162</v>
      </c>
      <c r="B247" s="5" t="s">
        <v>135</v>
      </c>
      <c r="C247" s="25">
        <v>18327</v>
      </c>
      <c r="D247" s="25">
        <v>12442</v>
      </c>
      <c r="E247" s="25">
        <v>15564</v>
      </c>
      <c r="F247" s="25">
        <v>17311</v>
      </c>
      <c r="G247" s="25" t="s">
        <v>536</v>
      </c>
    </row>
    <row r="248" spans="1:7" ht="17.25" customHeight="1" x14ac:dyDescent="0.3">
      <c r="A248" s="5" t="s">
        <v>84</v>
      </c>
      <c r="B248" s="5" t="s">
        <v>132</v>
      </c>
      <c r="C248" s="19">
        <v>52.872</v>
      </c>
      <c r="D248" s="19">
        <v>46.009</v>
      </c>
      <c r="E248" s="19">
        <v>52.091000000000001</v>
      </c>
      <c r="F248" s="19">
        <v>54.573</v>
      </c>
      <c r="G248" s="19" t="s">
        <v>536</v>
      </c>
    </row>
    <row r="249" spans="1:7" ht="17.25" customHeight="1" x14ac:dyDescent="0.3">
      <c r="A249" s="5" t="s">
        <v>85</v>
      </c>
      <c r="B249" s="5" t="s">
        <v>132</v>
      </c>
      <c r="C249" s="19">
        <v>6.548</v>
      </c>
      <c r="D249" s="19">
        <v>0.57999999999999996</v>
      </c>
      <c r="E249" s="19">
        <v>0.90700000000000003</v>
      </c>
      <c r="F249" s="19" t="s">
        <v>536</v>
      </c>
      <c r="G249" s="19" t="s">
        <v>536</v>
      </c>
    </row>
    <row r="250" spans="1:7" ht="15" customHeight="1" x14ac:dyDescent="0.3">
      <c r="A250" s="5" t="s">
        <v>86</v>
      </c>
      <c r="B250" s="5" t="s">
        <v>135</v>
      </c>
      <c r="C250" s="25">
        <v>6495</v>
      </c>
      <c r="D250" s="25">
        <v>-331</v>
      </c>
      <c r="E250" s="25">
        <v>-36</v>
      </c>
      <c r="F250" s="25">
        <v>3329</v>
      </c>
      <c r="G250" s="25" t="s">
        <v>536</v>
      </c>
    </row>
    <row r="251" spans="1:7" ht="17.25" customHeight="1" x14ac:dyDescent="0.3">
      <c r="A251" s="5" t="s">
        <v>87</v>
      </c>
      <c r="B251" s="5" t="s">
        <v>135</v>
      </c>
      <c r="C251" s="25">
        <v>736</v>
      </c>
      <c r="D251" s="25">
        <v>-95</v>
      </c>
      <c r="E251" s="25">
        <v>22</v>
      </c>
      <c r="F251" s="25">
        <v>-162</v>
      </c>
      <c r="G251" s="25" t="s">
        <v>536</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550</v>
      </c>
      <c r="G273" s="29" t="s">
        <v>289</v>
      </c>
    </row>
    <row r="274" spans="1:7" ht="6" customHeight="1" x14ac:dyDescent="0.3"/>
    <row r="275" spans="1:7" ht="19.5" customHeight="1" x14ac:dyDescent="0.3">
      <c r="A275" s="11" t="s">
        <v>100</v>
      </c>
      <c r="B275" s="12" t="s">
        <v>7</v>
      </c>
      <c r="C275" s="31" t="s">
        <v>351</v>
      </c>
      <c r="D275" s="31" t="s">
        <v>352</v>
      </c>
      <c r="E275" s="31" t="s">
        <v>337</v>
      </c>
      <c r="F275" s="31" t="s">
        <v>340</v>
      </c>
      <c r="G275" s="31" t="s">
        <v>341</v>
      </c>
    </row>
    <row r="276" spans="1:7" ht="12" customHeight="1" x14ac:dyDescent="0.3">
      <c r="A276" s="6"/>
      <c r="B276" s="5"/>
    </row>
    <row r="277" spans="1:7" ht="17.25" customHeight="1" x14ac:dyDescent="0.3">
      <c r="A277" s="1" t="s">
        <v>101</v>
      </c>
      <c r="B277" s="9">
        <v>1000</v>
      </c>
      <c r="C277" s="18">
        <v>24114</v>
      </c>
      <c r="D277" s="18">
        <v>13025</v>
      </c>
      <c r="E277" s="18">
        <v>3382</v>
      </c>
      <c r="F277" s="18">
        <v>2447</v>
      </c>
      <c r="G277" s="18">
        <v>2552</v>
      </c>
    </row>
    <row r="278" spans="1:7" ht="17.25" customHeight="1" x14ac:dyDescent="0.3">
      <c r="A278" s="1" t="s">
        <v>102</v>
      </c>
      <c r="B278" s="5" t="s">
        <v>135</v>
      </c>
      <c r="C278" s="18">
        <v>4696</v>
      </c>
      <c r="D278" s="18">
        <v>1662</v>
      </c>
      <c r="E278" s="18">
        <v>669</v>
      </c>
      <c r="F278" s="18">
        <v>908</v>
      </c>
      <c r="G278" s="18">
        <v>1172</v>
      </c>
    </row>
    <row r="279" spans="1:7" ht="17.25" customHeight="1" x14ac:dyDescent="0.3">
      <c r="A279" s="1" t="s">
        <v>126</v>
      </c>
      <c r="B279" s="4" t="s">
        <v>125</v>
      </c>
      <c r="C279" s="21">
        <v>3.3256010512241918</v>
      </c>
      <c r="D279" s="21">
        <v>1.8267537718261215</v>
      </c>
      <c r="E279" s="21">
        <v>0.42715473336704651</v>
      </c>
      <c r="F279" s="21">
        <v>0.50104425513665696</v>
      </c>
      <c r="G279" s="21">
        <v>0.61414685069713293</v>
      </c>
    </row>
    <row r="280" spans="1:7" ht="7.5" customHeight="1" x14ac:dyDescent="0.3"/>
    <row r="281" spans="1:7" ht="13.5" customHeight="1" x14ac:dyDescent="0.3">
      <c r="A281" s="1" t="s">
        <v>551</v>
      </c>
      <c r="G281" s="29" t="s">
        <v>130</v>
      </c>
    </row>
    <row r="282" spans="1:7" ht="13.5" customHeight="1" x14ac:dyDescent="0.3"/>
    <row r="283" spans="1:7" ht="13.5" customHeight="1" x14ac:dyDescent="0.3">
      <c r="G283" s="29"/>
    </row>
    <row r="284" spans="1:7" ht="19.5" customHeight="1" x14ac:dyDescent="0.3">
      <c r="A284" s="11" t="s">
        <v>552</v>
      </c>
      <c r="B284" s="12" t="s">
        <v>7</v>
      </c>
      <c r="C284" s="31" t="s">
        <v>351</v>
      </c>
      <c r="D284" s="31" t="s">
        <v>352</v>
      </c>
      <c r="E284" s="31" t="s">
        <v>337</v>
      </c>
      <c r="F284" s="31" t="s">
        <v>341</v>
      </c>
      <c r="G284" s="31" t="s">
        <v>342</v>
      </c>
    </row>
    <row r="285" spans="1:7" ht="13.5" customHeight="1" x14ac:dyDescent="0.3">
      <c r="A285" s="6"/>
      <c r="B285" s="5"/>
    </row>
    <row r="286" spans="1:7" ht="17.25" customHeight="1" x14ac:dyDescent="0.3">
      <c r="A286" s="1" t="s">
        <v>553</v>
      </c>
      <c r="B286" s="5" t="s">
        <v>156</v>
      </c>
      <c r="C286" s="34">
        <v>794.58403099999998</v>
      </c>
      <c r="D286" s="34">
        <v>477.18830300000002</v>
      </c>
      <c r="E286" s="34">
        <v>829.29439400000001</v>
      </c>
      <c r="F286" s="34">
        <v>810.23837300000002</v>
      </c>
      <c r="G286" s="34">
        <v>730.54481699999997</v>
      </c>
    </row>
    <row r="287" spans="1:7" ht="17.25" customHeight="1" x14ac:dyDescent="0.3">
      <c r="A287" s="1" t="s">
        <v>153</v>
      </c>
      <c r="B287" s="5" t="s">
        <v>78</v>
      </c>
      <c r="C287" s="27">
        <v>0.69913699178807909</v>
      </c>
      <c r="D287" s="27">
        <v>0.35736599706147454</v>
      </c>
      <c r="E287" s="27">
        <v>0.57421922632152045</v>
      </c>
      <c r="F287" s="27">
        <v>0.42872080604492019</v>
      </c>
      <c r="G287" s="27">
        <v>0.37136512705774949</v>
      </c>
    </row>
    <row r="288" spans="1:7" ht="17.25" customHeight="1" x14ac:dyDescent="0.3">
      <c r="A288" s="1" t="s">
        <v>554</v>
      </c>
      <c r="B288" s="5" t="s">
        <v>156</v>
      </c>
      <c r="C288" s="34">
        <v>666.763825</v>
      </c>
      <c r="D288" s="34">
        <v>335.33846699999998</v>
      </c>
      <c r="E288" s="34">
        <v>529.05631700000004</v>
      </c>
      <c r="F288" s="34">
        <v>665.60006599999997</v>
      </c>
      <c r="G288" s="34">
        <v>777.183763</v>
      </c>
    </row>
    <row r="289" spans="1:7" ht="17.25" customHeight="1" x14ac:dyDescent="0.3">
      <c r="A289" s="1" t="s">
        <v>154</v>
      </c>
      <c r="B289" s="5" t="s">
        <v>79</v>
      </c>
      <c r="C289" s="27">
        <v>0.60962541226967626</v>
      </c>
      <c r="D289" s="27">
        <v>0.25493583185773616</v>
      </c>
      <c r="E289" s="27">
        <v>0.37109455936178831</v>
      </c>
      <c r="F289" s="27">
        <v>0.34814645707091479</v>
      </c>
      <c r="G289" s="27">
        <v>0.40875102760109311</v>
      </c>
    </row>
    <row r="290" spans="1:7" ht="17.25" customHeight="1" x14ac:dyDescent="0.3">
      <c r="A290" s="1" t="s">
        <v>37</v>
      </c>
      <c r="B290" s="5" t="s">
        <v>156</v>
      </c>
      <c r="C290" s="34">
        <v>-127.82020599999998</v>
      </c>
      <c r="D290" s="34">
        <v>-141.84983600000004</v>
      </c>
      <c r="E290" s="34">
        <v>-300.23807699999998</v>
      </c>
      <c r="F290" s="34">
        <v>-144.63830700000005</v>
      </c>
      <c r="G290" s="34">
        <v>46.638946000000033</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555</v>
      </c>
      <c r="B327" s="5" t="s">
        <v>299</v>
      </c>
      <c r="C327" s="27"/>
      <c r="D327" s="27"/>
      <c r="E327" s="27"/>
      <c r="F327" s="27"/>
      <c r="G327" s="29" t="s">
        <v>289</v>
      </c>
    </row>
    <row r="328" spans="1:7" ht="19.5" customHeight="1" x14ac:dyDescent="0.3">
      <c r="A328" s="11" t="s">
        <v>61</v>
      </c>
      <c r="B328" s="12" t="s">
        <v>7</v>
      </c>
      <c r="C328" s="31" t="s">
        <v>521</v>
      </c>
      <c r="D328" s="31" t="s">
        <v>522</v>
      </c>
      <c r="E328" s="31" t="s">
        <v>523</v>
      </c>
      <c r="F328" s="31" t="s">
        <v>524</v>
      </c>
      <c r="G328" s="31" t="s">
        <v>385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2</v>
      </c>
      <c r="D331" s="27">
        <v>3.5</v>
      </c>
      <c r="E331" s="27">
        <v>4.2</v>
      </c>
      <c r="F331" s="27">
        <v>3.9</v>
      </c>
      <c r="G331" s="27">
        <v>3.7</v>
      </c>
    </row>
    <row r="332" spans="1:7" ht="17.25" customHeight="1" x14ac:dyDescent="0.3">
      <c r="A332" s="5" t="s">
        <v>114</v>
      </c>
      <c r="B332" s="5" t="s">
        <v>132</v>
      </c>
      <c r="C332" s="19">
        <v>225.337244</v>
      </c>
      <c r="D332" s="19">
        <v>238.711682</v>
      </c>
      <c r="E332" s="19">
        <v>251.09527499999999</v>
      </c>
      <c r="F332" s="19">
        <v>260.887991</v>
      </c>
      <c r="G332" s="19">
        <v>274.47605800000002</v>
      </c>
    </row>
    <row r="333" spans="1:7" ht="17.25" customHeight="1" x14ac:dyDescent="0.3">
      <c r="A333" s="5" t="s">
        <v>91</v>
      </c>
      <c r="B333" s="5" t="s">
        <v>133</v>
      </c>
      <c r="C333" s="25">
        <v>6980.1175329999996</v>
      </c>
      <c r="D333" s="25">
        <v>7298.7903040000001</v>
      </c>
      <c r="E333" s="25">
        <v>7533.4962009999999</v>
      </c>
      <c r="F333" s="25">
        <v>7774.4041930000003</v>
      </c>
      <c r="G333" s="25">
        <v>8196.7416589999993</v>
      </c>
    </row>
    <row r="334" spans="1:7" ht="17.25" customHeight="1" x14ac:dyDescent="0.3">
      <c r="A334" s="5" t="s">
        <v>11</v>
      </c>
      <c r="B334" s="5" t="s">
        <v>62</v>
      </c>
      <c r="C334" s="27">
        <v>32.282729000000003</v>
      </c>
      <c r="D334" s="27">
        <v>32.705649999999999</v>
      </c>
      <c r="E334" s="27">
        <v>33.330511000000001</v>
      </c>
      <c r="F334" s="27">
        <v>33.557296999999998</v>
      </c>
      <c r="G334" s="27">
        <v>33.485996</v>
      </c>
    </row>
    <row r="335" spans="1:7" ht="17.25" customHeight="1" x14ac:dyDescent="0.3">
      <c r="A335" s="5" t="s">
        <v>129</v>
      </c>
      <c r="B335" s="5" t="s">
        <v>89</v>
      </c>
      <c r="C335" s="27">
        <v>10.187599000000001</v>
      </c>
      <c r="D335" s="27">
        <v>11.999987000000001</v>
      </c>
      <c r="E335" s="27">
        <v>11.5</v>
      </c>
      <c r="F335" s="27">
        <v>10.870386999999999</v>
      </c>
      <c r="G335" s="27">
        <v>9.9776989999999994</v>
      </c>
    </row>
    <row r="336" spans="1:7" ht="17.25" customHeight="1" x14ac:dyDescent="0.3">
      <c r="A336" s="5" t="s">
        <v>106</v>
      </c>
      <c r="B336" s="5" t="s">
        <v>132</v>
      </c>
      <c r="C336" s="27">
        <v>-42.575526000000004</v>
      </c>
      <c r="D336" s="27">
        <v>-39.514102000000001</v>
      </c>
      <c r="E336" s="27">
        <v>-24.341691999999998</v>
      </c>
      <c r="F336" s="27">
        <v>-22.136355999999999</v>
      </c>
      <c r="G336" s="27">
        <v>-21.932337</v>
      </c>
    </row>
    <row r="337" spans="1:7" ht="17.25" customHeight="1" x14ac:dyDescent="0.3">
      <c r="A337" s="5" t="s">
        <v>106</v>
      </c>
      <c r="B337" s="5" t="s">
        <v>9</v>
      </c>
      <c r="C337" s="27">
        <v>-18.894136</v>
      </c>
      <c r="D337" s="27">
        <v>-16.553066000000001</v>
      </c>
      <c r="E337" s="27">
        <v>-9.6942050000000002</v>
      </c>
      <c r="F337" s="27">
        <v>-8.485004</v>
      </c>
      <c r="G337" s="27">
        <v>-7.9906189999999997</v>
      </c>
    </row>
    <row r="338" spans="1:7" ht="17.25" customHeight="1" x14ac:dyDescent="0.3">
      <c r="A338" s="5" t="s">
        <v>71</v>
      </c>
      <c r="B338" s="5" t="s">
        <v>8</v>
      </c>
      <c r="C338" s="27">
        <v>6.065544</v>
      </c>
      <c r="D338" s="27">
        <v>7.6565320000000003</v>
      </c>
      <c r="E338" s="27">
        <v>5.6987379999999996</v>
      </c>
      <c r="F338" s="27">
        <v>5.1812509999999996</v>
      </c>
      <c r="G338" s="27">
        <v>4.9996879999999999</v>
      </c>
    </row>
    <row r="339" spans="1:7" ht="17.25" customHeight="1" x14ac:dyDescent="0.3">
      <c r="A339" s="5" t="s">
        <v>83</v>
      </c>
      <c r="B339" s="5" t="s">
        <v>9</v>
      </c>
      <c r="C339" s="27">
        <v>-18.440653000000001</v>
      </c>
      <c r="D339" s="27">
        <v>-17.676361</v>
      </c>
      <c r="E339" s="27">
        <v>-7.4251459999999998</v>
      </c>
      <c r="F339" s="27">
        <v>-2.87086</v>
      </c>
      <c r="G339" s="27">
        <v>-1.9957830000000001</v>
      </c>
    </row>
    <row r="340" spans="1:7" ht="17.25" customHeight="1" x14ac:dyDescent="0.3">
      <c r="A340" s="5" t="s">
        <v>72</v>
      </c>
      <c r="B340" s="5" t="s">
        <v>9</v>
      </c>
      <c r="C340" s="27">
        <v>122.563363</v>
      </c>
      <c r="D340" s="27">
        <v>137.103972</v>
      </c>
      <c r="E340" s="27">
        <v>135.47224600000001</v>
      </c>
      <c r="F340" s="27">
        <v>131.88763900000001</v>
      </c>
      <c r="G340" s="27">
        <v>125.702862</v>
      </c>
    </row>
    <row r="341" spans="1:7" ht="17.25" customHeight="1" x14ac:dyDescent="0.3">
      <c r="A341" s="5" t="s">
        <v>117</v>
      </c>
      <c r="B341" s="5" t="s">
        <v>9</v>
      </c>
      <c r="C341" s="27">
        <v>43.80912</v>
      </c>
      <c r="D341" s="27">
        <v>41.674596999999999</v>
      </c>
      <c r="E341" s="27">
        <v>44.935043</v>
      </c>
      <c r="F341" s="27">
        <v>43.847447000000003</v>
      </c>
      <c r="G341" s="27">
        <v>42.832661000000002</v>
      </c>
    </row>
    <row r="342" spans="1:7" ht="17.25" customHeight="1" x14ac:dyDescent="0.3">
      <c r="A342" s="5" t="s">
        <v>280</v>
      </c>
      <c r="B342" s="5" t="s">
        <v>9</v>
      </c>
      <c r="C342" s="27">
        <v>62.249772</v>
      </c>
      <c r="D342" s="27">
        <v>59.350957999999999</v>
      </c>
      <c r="E342" s="27">
        <v>52.360188999999998</v>
      </c>
      <c r="F342" s="27">
        <v>46.718307000000003</v>
      </c>
      <c r="G342" s="27">
        <v>44.828443999999998</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556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activeCell="B27" sqref="B27"/>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305</v>
      </c>
      <c r="B3" t="s">
        <v>306</v>
      </c>
      <c r="F3" s="28"/>
    </row>
    <row r="4" spans="1:6" x14ac:dyDescent="0.2">
      <c r="A4" t="s">
        <v>307</v>
      </c>
      <c r="B4" t="s">
        <v>308</v>
      </c>
    </row>
    <row r="5" spans="1:6" x14ac:dyDescent="0.2">
      <c r="A5" t="s">
        <v>1</v>
      </c>
      <c r="B5" t="s">
        <v>309</v>
      </c>
    </row>
    <row r="6" spans="1:6" x14ac:dyDescent="0.2">
      <c r="A6" t="s">
        <v>310</v>
      </c>
      <c r="B6" t="s">
        <v>311</v>
      </c>
    </row>
    <row r="7" spans="1:6" x14ac:dyDescent="0.2">
      <c r="A7" t="s">
        <v>312</v>
      </c>
      <c r="B7" t="s">
        <v>313</v>
      </c>
      <c r="C7" s="8" t="s">
        <v>133</v>
      </c>
    </row>
    <row r="8" spans="1:6" x14ac:dyDescent="0.2">
      <c r="A8" t="s">
        <v>314</v>
      </c>
      <c r="B8" t="s">
        <v>315</v>
      </c>
    </row>
    <row r="9" spans="1:6" x14ac:dyDescent="0.2">
      <c r="A9" t="s">
        <v>316</v>
      </c>
      <c r="B9" t="s">
        <v>317</v>
      </c>
    </row>
    <row r="10" spans="1:6" x14ac:dyDescent="0.2">
      <c r="A10" t="s">
        <v>318</v>
      </c>
      <c r="B10" t="s">
        <v>319</v>
      </c>
    </row>
    <row r="11" spans="1:6" x14ac:dyDescent="0.2">
      <c r="A11" t="s">
        <v>320</v>
      </c>
      <c r="B11" t="s">
        <v>321</v>
      </c>
    </row>
    <row r="12" spans="1:6" x14ac:dyDescent="0.2">
      <c r="A12" t="s">
        <v>322</v>
      </c>
      <c r="B12" t="s">
        <v>323</v>
      </c>
    </row>
    <row r="14" spans="1:6" x14ac:dyDescent="0.2">
      <c r="A14" s="28" t="s">
        <v>139</v>
      </c>
    </row>
    <row r="15" spans="1:6" ht="9" customHeight="1" x14ac:dyDescent="0.2"/>
    <row r="16" spans="1:6" x14ac:dyDescent="0.2">
      <c r="A16" t="s">
        <v>324</v>
      </c>
      <c r="B16" t="s">
        <v>315</v>
      </c>
      <c r="C16">
        <v>2025</v>
      </c>
      <c r="D16">
        <v>603628</v>
      </c>
      <c r="E16" t="s">
        <v>325</v>
      </c>
      <c r="F16" t="s">
        <v>326</v>
      </c>
    </row>
    <row r="17" spans="1:12" x14ac:dyDescent="0.2">
      <c r="A17" t="s">
        <v>327</v>
      </c>
      <c r="B17" t="s">
        <v>315</v>
      </c>
      <c r="C17">
        <v>2025</v>
      </c>
      <c r="D17">
        <v>32.761761999999997</v>
      </c>
      <c r="E17" t="s">
        <v>328</v>
      </c>
    </row>
    <row r="18" spans="1:12" x14ac:dyDescent="0.2">
      <c r="A18" t="s">
        <v>329</v>
      </c>
      <c r="B18" t="s">
        <v>315</v>
      </c>
      <c r="C18">
        <v>2025</v>
      </c>
      <c r="D18">
        <v>212.92727500000001</v>
      </c>
      <c r="E18" t="s">
        <v>328</v>
      </c>
    </row>
    <row r="19" spans="1:12" x14ac:dyDescent="0.2">
      <c r="A19" t="s">
        <v>330</v>
      </c>
      <c r="B19" t="s">
        <v>315</v>
      </c>
      <c r="C19">
        <v>2025</v>
      </c>
      <c r="D19">
        <v>47.093220000000002</v>
      </c>
      <c r="E19" t="s">
        <v>331</v>
      </c>
    </row>
    <row r="20" spans="1:12" x14ac:dyDescent="0.2">
      <c r="A20" t="s">
        <v>330</v>
      </c>
      <c r="B20" t="s">
        <v>332</v>
      </c>
      <c r="C20">
        <v>2025</v>
      </c>
      <c r="D20">
        <v>1.1299999999999999</v>
      </c>
      <c r="E20" t="s">
        <v>331</v>
      </c>
    </row>
    <row r="22" spans="1:12" x14ac:dyDescent="0.2">
      <c r="A22" s="28" t="s">
        <v>146</v>
      </c>
    </row>
    <row r="23" spans="1:12" ht="9.75" customHeight="1" x14ac:dyDescent="0.2"/>
    <row r="24" spans="1:12" x14ac:dyDescent="0.2">
      <c r="A24" t="s">
        <v>333</v>
      </c>
      <c r="B24" s="8" t="s">
        <v>334</v>
      </c>
      <c r="C24" s="8" t="s">
        <v>335</v>
      </c>
      <c r="D24" s="8" t="s">
        <v>336</v>
      </c>
      <c r="E24" s="8" t="s">
        <v>337</v>
      </c>
      <c r="F24" s="8" t="s">
        <v>338</v>
      </c>
      <c r="G24" s="8" t="s">
        <v>339</v>
      </c>
      <c r="H24" s="8" t="s">
        <v>340</v>
      </c>
      <c r="I24" s="8" t="s">
        <v>341</v>
      </c>
      <c r="J24" s="8" t="s">
        <v>342</v>
      </c>
      <c r="K24" s="8" t="s">
        <v>343</v>
      </c>
      <c r="L24" s="8" t="s">
        <v>344</v>
      </c>
    </row>
    <row r="25" spans="1:12" x14ac:dyDescent="0.2">
      <c r="A25" t="s">
        <v>91</v>
      </c>
      <c r="B25" s="8">
        <v>2655.116051</v>
      </c>
      <c r="C25" s="8">
        <v>3117.6718169999999</v>
      </c>
      <c r="D25" s="8">
        <v>3687.3405469999998</v>
      </c>
      <c r="E25" s="8">
        <v>3781.3287019999998</v>
      </c>
      <c r="F25" s="8">
        <v>4872.6113009999999</v>
      </c>
      <c r="G25" s="8">
        <v>4693.8905089999998</v>
      </c>
      <c r="H25" s="8">
        <v>5326.0123510000003</v>
      </c>
      <c r="I25" s="8">
        <v>5723.3963720000002</v>
      </c>
      <c r="J25" s="8">
        <v>6499.262084</v>
      </c>
      <c r="K25" s="8" t="s">
        <v>345</v>
      </c>
      <c r="L25" s="8" t="s">
        <v>346</v>
      </c>
    </row>
    <row r="26" spans="1:12" x14ac:dyDescent="0.2">
      <c r="A26" t="s">
        <v>347</v>
      </c>
      <c r="B26" s="8">
        <v>2.3599619999999999</v>
      </c>
      <c r="C26" s="8">
        <v>3.4883600000000001</v>
      </c>
      <c r="D26" s="8">
        <v>3.199503</v>
      </c>
      <c r="E26" s="8">
        <v>-3.752796</v>
      </c>
      <c r="F26" s="8">
        <v>3.4456259999999999</v>
      </c>
      <c r="G26" s="8">
        <v>-28.758583999999999</v>
      </c>
      <c r="H26" s="8">
        <v>5.5347280000000003</v>
      </c>
      <c r="I26" s="8">
        <v>3.2481170000000001</v>
      </c>
      <c r="J26" s="8">
        <v>1.8</v>
      </c>
      <c r="K26" s="8" t="s">
        <v>345</v>
      </c>
      <c r="L26" s="8"/>
    </row>
    <row r="27" spans="1:12" x14ac:dyDescent="0.2">
      <c r="A27" t="s">
        <v>71</v>
      </c>
      <c r="B27" s="8">
        <v>14.443349</v>
      </c>
      <c r="C27" s="8">
        <v>10.946687000000001</v>
      </c>
      <c r="D27" s="8">
        <v>7.8857920000000004</v>
      </c>
      <c r="E27" s="8">
        <v>2.7395489999999998</v>
      </c>
      <c r="F27" s="8">
        <v>9.3606250000000006</v>
      </c>
      <c r="G27" s="8">
        <v>20.182739000000002</v>
      </c>
      <c r="H27" s="8">
        <v>12.850925</v>
      </c>
      <c r="I27" s="8">
        <v>6.5038039999999997</v>
      </c>
      <c r="J27" s="8">
        <v>12.727496</v>
      </c>
      <c r="K27" s="8" t="s">
        <v>345</v>
      </c>
      <c r="L27" s="8"/>
    </row>
    <row r="28" spans="1:12" x14ac:dyDescent="0.2">
      <c r="A28" t="s">
        <v>98</v>
      </c>
      <c r="B28" s="8">
        <v>15.78088</v>
      </c>
      <c r="C28" s="8">
        <v>17.66929</v>
      </c>
      <c r="D28" s="8">
        <v>17.653559999999999</v>
      </c>
      <c r="E28" s="8">
        <v>13.40025</v>
      </c>
      <c r="F28" s="8">
        <v>13.233079999999999</v>
      </c>
      <c r="G28" s="8">
        <v>11.896520000000001</v>
      </c>
      <c r="H28" s="8">
        <v>19.919789999999999</v>
      </c>
      <c r="I28" s="8">
        <v>18.90174</v>
      </c>
      <c r="J28" s="8" t="s">
        <v>348</v>
      </c>
      <c r="K28" s="8" t="s">
        <v>349</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333</v>
      </c>
      <c r="B31" s="8" t="s">
        <v>350</v>
      </c>
      <c r="C31" s="8" t="s">
        <v>334</v>
      </c>
      <c r="D31" s="8" t="s">
        <v>335</v>
      </c>
      <c r="E31" s="8" t="s">
        <v>336</v>
      </c>
      <c r="F31" s="8" t="s">
        <v>337</v>
      </c>
      <c r="G31" s="8" t="s">
        <v>338</v>
      </c>
      <c r="H31" s="8" t="s">
        <v>339</v>
      </c>
      <c r="I31" s="8" t="s">
        <v>340</v>
      </c>
      <c r="J31" s="8" t="s">
        <v>341</v>
      </c>
      <c r="K31" s="8"/>
      <c r="L31" s="8"/>
    </row>
    <row r="32" spans="1:12" x14ac:dyDescent="0.2">
      <c r="A32" s="8" t="s">
        <v>98</v>
      </c>
      <c r="B32" s="8">
        <v>15.49531</v>
      </c>
      <c r="C32" s="8">
        <v>15.78088</v>
      </c>
      <c r="D32" s="8">
        <v>17.66929</v>
      </c>
      <c r="E32" s="8">
        <v>17.653559999999999</v>
      </c>
      <c r="F32" s="8">
        <v>13.40025</v>
      </c>
      <c r="G32" s="8">
        <v>13.233079999999999</v>
      </c>
      <c r="H32" s="8">
        <v>11.896520000000001</v>
      </c>
      <c r="I32" s="8">
        <v>19.919789999999999</v>
      </c>
      <c r="J32" s="8">
        <v>18.90174</v>
      </c>
      <c r="K32" s="8"/>
      <c r="L32" s="8"/>
    </row>
    <row r="34" spans="1:8" x14ac:dyDescent="0.2">
      <c r="A34" s="28" t="s">
        <v>4</v>
      </c>
    </row>
    <row r="36" spans="1:8" x14ac:dyDescent="0.2">
      <c r="B36" t="s">
        <v>351</v>
      </c>
      <c r="C36" t="s">
        <v>352</v>
      </c>
      <c r="D36" t="s">
        <v>337</v>
      </c>
      <c r="E36" t="s">
        <v>341</v>
      </c>
      <c r="F36" t="s">
        <v>342</v>
      </c>
      <c r="G36" t="s">
        <v>343</v>
      </c>
      <c r="H36" t="s">
        <v>344</v>
      </c>
    </row>
    <row r="37" spans="1:8" x14ac:dyDescent="0.2">
      <c r="A37" t="s">
        <v>347</v>
      </c>
      <c r="B37">
        <v>4.0920209999999999</v>
      </c>
      <c r="C37">
        <v>-9.7729999999999997</v>
      </c>
      <c r="D37">
        <v>-3.752796</v>
      </c>
      <c r="E37">
        <v>3.2481170000000001</v>
      </c>
      <c r="F37">
        <v>1.8</v>
      </c>
      <c r="G37" t="s">
        <v>345</v>
      </c>
      <c r="H37" t="s">
        <v>353</v>
      </c>
    </row>
    <row r="38" spans="1:8" x14ac:dyDescent="0.2">
      <c r="A38" t="s">
        <v>329</v>
      </c>
      <c r="B38">
        <v>141.20755700000001</v>
      </c>
      <c r="C38">
        <v>90.981063000000006</v>
      </c>
      <c r="D38">
        <v>156.61771899999999</v>
      </c>
      <c r="E38">
        <v>190.83383699999999</v>
      </c>
      <c r="F38">
        <v>212.92727500000001</v>
      </c>
      <c r="G38" t="s">
        <v>345</v>
      </c>
    </row>
    <row r="39" spans="1:8" x14ac:dyDescent="0.2">
      <c r="A39" t="s">
        <v>91</v>
      </c>
      <c r="B39">
        <v>3096.7791860000002</v>
      </c>
      <c r="C39">
        <v>2136.1620280000002</v>
      </c>
      <c r="D39">
        <v>3781.3287019999998</v>
      </c>
      <c r="E39">
        <v>5723.3963720000002</v>
      </c>
      <c r="F39">
        <v>6499.262084</v>
      </c>
      <c r="G39" t="s">
        <v>345</v>
      </c>
    </row>
    <row r="40" spans="1:8" x14ac:dyDescent="0.2">
      <c r="A40" t="s">
        <v>354</v>
      </c>
      <c r="B40">
        <v>8453.2998046875</v>
      </c>
      <c r="C40">
        <v>9921.833984375</v>
      </c>
      <c r="D40">
        <v>15541.02734375</v>
      </c>
      <c r="E40">
        <v>18550.462890625</v>
      </c>
      <c r="F40" t="s">
        <v>348</v>
      </c>
      <c r="G40" t="s">
        <v>355</v>
      </c>
    </row>
    <row r="41" spans="1:8" x14ac:dyDescent="0.2">
      <c r="A41" t="s">
        <v>83</v>
      </c>
      <c r="B41">
        <v>-5.559596</v>
      </c>
      <c r="C41">
        <v>-1.1598250000000001</v>
      </c>
      <c r="D41">
        <v>-5.9180000000000001</v>
      </c>
      <c r="E41">
        <v>-17.201563</v>
      </c>
      <c r="F41">
        <v>-23.316668</v>
      </c>
      <c r="G41" t="s">
        <v>345</v>
      </c>
    </row>
    <row r="42" spans="1:8" x14ac:dyDescent="0.2">
      <c r="A42" t="s">
        <v>117</v>
      </c>
      <c r="B42">
        <v>41.781748</v>
      </c>
      <c r="C42">
        <v>41.883673000000002</v>
      </c>
      <c r="D42">
        <v>39.682155999999999</v>
      </c>
      <c r="E42">
        <v>54.034492</v>
      </c>
      <c r="F42">
        <v>51.229104</v>
      </c>
      <c r="G42" t="s">
        <v>345</v>
      </c>
    </row>
    <row r="43" spans="1:8" x14ac:dyDescent="0.2">
      <c r="A43" t="s">
        <v>280</v>
      </c>
      <c r="B43">
        <v>47.341343999999999</v>
      </c>
      <c r="C43">
        <v>43.043498</v>
      </c>
      <c r="D43">
        <v>45.600158</v>
      </c>
      <c r="E43">
        <v>71.236054999999993</v>
      </c>
      <c r="F43">
        <v>74.545771999999999</v>
      </c>
      <c r="G43" t="s">
        <v>345</v>
      </c>
    </row>
    <row r="44" spans="1:8" x14ac:dyDescent="0.2">
      <c r="A44" t="s">
        <v>281</v>
      </c>
      <c r="B44">
        <v>14.997505767077021</v>
      </c>
      <c r="C44">
        <v>20.451365421132241</v>
      </c>
      <c r="D44">
        <v>19.151400299287591</v>
      </c>
      <c r="E44">
        <v>21.027968473331949</v>
      </c>
      <c r="F44" t="s">
        <v>348</v>
      </c>
      <c r="G44" t="s">
        <v>355</v>
      </c>
    </row>
    <row r="45" spans="1:8" x14ac:dyDescent="0.2">
      <c r="A45" t="s">
        <v>71</v>
      </c>
      <c r="B45">
        <v>9.3648910000000001</v>
      </c>
      <c r="C45">
        <v>48.683528000000003</v>
      </c>
      <c r="D45">
        <v>2.7395489999999998</v>
      </c>
      <c r="E45">
        <v>6.5038039999999997</v>
      </c>
      <c r="F45">
        <v>12.727496</v>
      </c>
      <c r="G45" t="s">
        <v>345</v>
      </c>
    </row>
    <row r="46" spans="1:8" x14ac:dyDescent="0.2">
      <c r="A46" t="s">
        <v>356</v>
      </c>
      <c r="B46">
        <v>2.2661980000000002</v>
      </c>
      <c r="C46">
        <v>4.3153600000000001</v>
      </c>
      <c r="D46">
        <v>6.4349790000000002</v>
      </c>
      <c r="E46">
        <v>11.616414000000001</v>
      </c>
      <c r="F46">
        <v>12.854818</v>
      </c>
      <c r="G46" t="s">
        <v>345</v>
      </c>
    </row>
    <row r="47" spans="1:8" x14ac:dyDescent="0.2">
      <c r="A47" t="s">
        <v>97</v>
      </c>
      <c r="B47">
        <v>15.868391669999999</v>
      </c>
      <c r="C47">
        <v>21.822941669999999</v>
      </c>
      <c r="D47">
        <v>14.292400000000001</v>
      </c>
      <c r="E47">
        <v>19.58905</v>
      </c>
      <c r="F47">
        <v>19.700158333333331</v>
      </c>
      <c r="G47" t="s">
        <v>357</v>
      </c>
    </row>
    <row r="48" spans="1:8" x14ac:dyDescent="0.2">
      <c r="A48" t="s">
        <v>330</v>
      </c>
      <c r="B48">
        <v>10.553789999999999</v>
      </c>
      <c r="C48">
        <v>24.190460000000002</v>
      </c>
      <c r="D48">
        <v>30.909009999999999</v>
      </c>
      <c r="E48">
        <v>43.469439999999999</v>
      </c>
      <c r="F48">
        <v>47.093220000000002</v>
      </c>
      <c r="G48" t="s">
        <v>331</v>
      </c>
    </row>
    <row r="49" spans="1:8" x14ac:dyDescent="0.2">
      <c r="A49" t="s">
        <v>358</v>
      </c>
      <c r="B49">
        <v>7.9356394166666684</v>
      </c>
      <c r="C49">
        <v>21.84469776666667</v>
      </c>
      <c r="D49">
        <v>26.957524383333318</v>
      </c>
      <c r="E49">
        <v>40.152082714999999</v>
      </c>
      <c r="F49">
        <v>41.689072043333319</v>
      </c>
      <c r="G49" t="s">
        <v>357</v>
      </c>
    </row>
    <row r="50" spans="1:8" x14ac:dyDescent="0.2">
      <c r="A50" t="s">
        <v>72</v>
      </c>
      <c r="B50">
        <v>39.130758999999998</v>
      </c>
      <c r="C50">
        <v>79.330617000000004</v>
      </c>
      <c r="D50">
        <v>60.505398</v>
      </c>
      <c r="E50">
        <v>89.676968000000002</v>
      </c>
      <c r="F50">
        <v>108.74717200000001</v>
      </c>
      <c r="G50" t="s">
        <v>345</v>
      </c>
    </row>
    <row r="51" spans="1:8" x14ac:dyDescent="0.2">
      <c r="A51" t="s">
        <v>169</v>
      </c>
      <c r="B51">
        <v>124526897803.89999</v>
      </c>
      <c r="C51">
        <v>118566228266.3</v>
      </c>
      <c r="D51">
        <v>133405532754.5</v>
      </c>
      <c r="E51">
        <v>193492461258.89999</v>
      </c>
      <c r="F51" t="s">
        <v>348</v>
      </c>
      <c r="G51" t="s">
        <v>355</v>
      </c>
    </row>
    <row r="52" spans="1:8" x14ac:dyDescent="0.2">
      <c r="A52" t="s">
        <v>170</v>
      </c>
      <c r="B52">
        <v>27016692287.200001</v>
      </c>
      <c r="C52">
        <v>29715826925</v>
      </c>
      <c r="D52">
        <v>17399904522.599998</v>
      </c>
      <c r="E52">
        <v>10333489703.799999</v>
      </c>
      <c r="F52" t="s">
        <v>348</v>
      </c>
      <c r="G52" t="s">
        <v>355</v>
      </c>
    </row>
    <row r="53" spans="1:8" x14ac:dyDescent="0.2">
      <c r="A53" t="s">
        <v>359</v>
      </c>
      <c r="B53">
        <v>34571.298928166623</v>
      </c>
      <c r="C53">
        <v>13300.88076513114</v>
      </c>
      <c r="D53">
        <v>29137.541200046089</v>
      </c>
      <c r="E53">
        <v>43780.549772840597</v>
      </c>
      <c r="F53">
        <v>57268.434039441679</v>
      </c>
      <c r="G53" t="s">
        <v>357</v>
      </c>
    </row>
    <row r="55" spans="1:8" x14ac:dyDescent="0.2">
      <c r="A55" s="28" t="s">
        <v>284</v>
      </c>
    </row>
    <row r="57" spans="1:8" x14ac:dyDescent="0.2">
      <c r="A57" t="s">
        <v>333</v>
      </c>
      <c r="B57" t="s">
        <v>351</v>
      </c>
      <c r="C57" t="s">
        <v>352</v>
      </c>
      <c r="D57" t="s">
        <v>337</v>
      </c>
      <c r="E57" t="s">
        <v>340</v>
      </c>
      <c r="F57" t="s">
        <v>341</v>
      </c>
      <c r="G57" t="s">
        <v>343</v>
      </c>
      <c r="H57" t="s">
        <v>344</v>
      </c>
    </row>
    <row r="58" spans="1:8" x14ac:dyDescent="0.2">
      <c r="A58" t="s">
        <v>360</v>
      </c>
      <c r="B58">
        <v>7.4022050982299428</v>
      </c>
      <c r="C58">
        <v>12.059376106337099</v>
      </c>
      <c r="D58">
        <v>9.3101510980747157</v>
      </c>
      <c r="E58">
        <v>7.5519454625638263</v>
      </c>
      <c r="F58">
        <v>7.1111665893467766</v>
      </c>
      <c r="G58" t="s">
        <v>355</v>
      </c>
      <c r="H58" t="s">
        <v>167</v>
      </c>
    </row>
    <row r="59" spans="1:8" x14ac:dyDescent="0.2">
      <c r="A59" t="s">
        <v>361</v>
      </c>
      <c r="B59">
        <v>25.649281402124789</v>
      </c>
      <c r="C59">
        <v>21.727957741945861</v>
      </c>
      <c r="D59">
        <v>20.799942965770459</v>
      </c>
      <c r="E59">
        <v>19.086759864760818</v>
      </c>
      <c r="F59">
        <v>19.025066920984472</v>
      </c>
      <c r="G59" t="s">
        <v>355</v>
      </c>
    </row>
    <row r="60" spans="1:8" x14ac:dyDescent="0.2">
      <c r="A60" t="s">
        <v>362</v>
      </c>
      <c r="B60">
        <v>55.4893203103736</v>
      </c>
      <c r="C60">
        <v>51.168643992790713</v>
      </c>
      <c r="D60">
        <v>55.790016451817202</v>
      </c>
      <c r="E60">
        <v>61.211871946741987</v>
      </c>
      <c r="F60">
        <v>60.615898945233113</v>
      </c>
      <c r="G60" t="s">
        <v>355</v>
      </c>
    </row>
    <row r="61" spans="1:8" x14ac:dyDescent="0.2">
      <c r="A61" t="s">
        <v>98</v>
      </c>
      <c r="B61">
        <v>18.01621474497696</v>
      </c>
      <c r="C61">
        <v>13.54870699365968</v>
      </c>
      <c r="D61">
        <v>13.36597642932564</v>
      </c>
      <c r="E61">
        <v>19.88785087902599</v>
      </c>
      <c r="F61">
        <v>18.880211274584759</v>
      </c>
      <c r="G61" t="s">
        <v>355</v>
      </c>
    </row>
    <row r="62" spans="1:8" x14ac:dyDescent="0.2">
      <c r="A62" t="s">
        <v>99</v>
      </c>
      <c r="B62">
        <v>84.444285797150599</v>
      </c>
      <c r="C62">
        <v>86.677941247465483</v>
      </c>
      <c r="D62">
        <v>92.580860468410179</v>
      </c>
      <c r="E62">
        <v>102.83817300675121</v>
      </c>
      <c r="F62">
        <v>100.2895546074058</v>
      </c>
      <c r="G62" t="s">
        <v>355</v>
      </c>
    </row>
    <row r="63" spans="1:8" x14ac:dyDescent="0.2">
      <c r="A63" t="s">
        <v>278</v>
      </c>
      <c r="B63">
        <v>64.777593846071468</v>
      </c>
      <c r="C63">
        <v>67.753793730488226</v>
      </c>
      <c r="D63">
        <v>73.285763754178674</v>
      </c>
      <c r="E63">
        <v>60.982480132275967</v>
      </c>
      <c r="F63">
        <v>62.367249932396781</v>
      </c>
      <c r="G63" t="s">
        <v>355</v>
      </c>
    </row>
    <row r="64" spans="1:8" x14ac:dyDescent="0.2">
      <c r="A64" t="s">
        <v>363</v>
      </c>
      <c r="B64">
        <v>2.311379310725997</v>
      </c>
      <c r="C64">
        <v>-13.16524213199104</v>
      </c>
      <c r="D64">
        <v>-5.8100478941573499</v>
      </c>
      <c r="E64">
        <v>-5.9489178902178992</v>
      </c>
      <c r="F64">
        <v>10.25267840387593</v>
      </c>
      <c r="G64" t="s">
        <v>355</v>
      </c>
    </row>
    <row r="65" spans="1:8" x14ac:dyDescent="0.2">
      <c r="A65" t="s">
        <v>364</v>
      </c>
      <c r="B65">
        <v>46.45653832596367</v>
      </c>
      <c r="C65">
        <v>52.597679508223102</v>
      </c>
      <c r="D65">
        <v>38.821646290193378</v>
      </c>
      <c r="E65">
        <v>28.30046827372702</v>
      </c>
      <c r="F65">
        <v>29.410213981324929</v>
      </c>
      <c r="G65" t="s">
        <v>355</v>
      </c>
    </row>
    <row r="66" spans="1:8" x14ac:dyDescent="0.2">
      <c r="A66" t="s">
        <v>365</v>
      </c>
      <c r="B66">
        <v>10.0014239675228</v>
      </c>
      <c r="C66">
        <v>-16.671997783342061</v>
      </c>
      <c r="D66">
        <v>-6.3528313294504102</v>
      </c>
      <c r="E66">
        <v>8.9299590417754899</v>
      </c>
      <c r="F66">
        <v>7.6859775512542399</v>
      </c>
      <c r="G66" t="s">
        <v>355</v>
      </c>
    </row>
    <row r="67" spans="1:8" x14ac:dyDescent="0.2">
      <c r="A67" t="s">
        <v>366</v>
      </c>
      <c r="B67">
        <v>49.273192127326347</v>
      </c>
      <c r="C67">
        <v>55.208936789932743</v>
      </c>
      <c r="D67">
        <v>40.334806085988099</v>
      </c>
      <c r="E67">
        <v>49.209145919838697</v>
      </c>
      <c r="F67">
        <v>48.342797348726457</v>
      </c>
      <c r="G67" t="s">
        <v>355</v>
      </c>
    </row>
    <row r="68" spans="1:8" x14ac:dyDescent="0.2">
      <c r="A68" t="s">
        <v>367</v>
      </c>
      <c r="B68">
        <v>2.74199654235065</v>
      </c>
      <c r="C68">
        <v>3.8478484760709302</v>
      </c>
      <c r="D68">
        <v>4.4003147027670702</v>
      </c>
      <c r="E68">
        <v>36.528172507722402</v>
      </c>
      <c r="F68">
        <v>34.481529770189198</v>
      </c>
      <c r="G68" t="s">
        <v>355</v>
      </c>
    </row>
    <row r="70" spans="1:8" x14ac:dyDescent="0.2">
      <c r="A70" s="28" t="s">
        <v>10</v>
      </c>
    </row>
    <row r="72" spans="1:8" x14ac:dyDescent="0.2">
      <c r="A72" t="s">
        <v>333</v>
      </c>
      <c r="B72" t="s">
        <v>351</v>
      </c>
      <c r="C72" t="s">
        <v>352</v>
      </c>
      <c r="D72" t="s">
        <v>337</v>
      </c>
      <c r="E72" t="s">
        <v>340</v>
      </c>
      <c r="F72" t="s">
        <v>341</v>
      </c>
      <c r="G72" t="s">
        <v>343</v>
      </c>
      <c r="H72" t="s">
        <v>344</v>
      </c>
    </row>
    <row r="73" spans="1:8" x14ac:dyDescent="0.2">
      <c r="A73" t="s">
        <v>327</v>
      </c>
      <c r="B73">
        <v>45.598199999999999</v>
      </c>
      <c r="C73">
        <v>42.590899999999998</v>
      </c>
      <c r="D73">
        <v>41.418700000000001</v>
      </c>
      <c r="E73">
        <v>34.025740999999996</v>
      </c>
      <c r="F73">
        <v>33.342761000000003</v>
      </c>
      <c r="G73" t="s">
        <v>345</v>
      </c>
      <c r="H73" t="s">
        <v>368</v>
      </c>
    </row>
    <row r="74" spans="1:8" x14ac:dyDescent="0.2">
      <c r="A74" t="s">
        <v>369</v>
      </c>
      <c r="B74">
        <v>79</v>
      </c>
      <c r="C74">
        <v>76.7</v>
      </c>
      <c r="D74">
        <v>75.099999999999994</v>
      </c>
      <c r="E74">
        <v>60.1</v>
      </c>
      <c r="F74">
        <v>61.6</v>
      </c>
      <c r="G74" t="s">
        <v>370</v>
      </c>
    </row>
    <row r="75" spans="1:8" x14ac:dyDescent="0.2">
      <c r="A75" t="s">
        <v>371</v>
      </c>
      <c r="B75">
        <v>14.11161130362</v>
      </c>
      <c r="C75">
        <v>15.078463867210701</v>
      </c>
      <c r="D75">
        <v>15.283400366846299</v>
      </c>
      <c r="E75">
        <v>14.295537105871601</v>
      </c>
      <c r="F75">
        <v>13.8885360192623</v>
      </c>
      <c r="G75" t="s">
        <v>355</v>
      </c>
    </row>
    <row r="76" spans="1:8" x14ac:dyDescent="0.2">
      <c r="A76" t="s">
        <v>372</v>
      </c>
      <c r="B76">
        <v>70.988873827445701</v>
      </c>
      <c r="C76">
        <v>69.767039549461899</v>
      </c>
      <c r="D76">
        <v>67.620274608460605</v>
      </c>
      <c r="E76">
        <v>67.146928303334093</v>
      </c>
      <c r="F76">
        <v>67.149015491100599</v>
      </c>
      <c r="G76" t="s">
        <v>355</v>
      </c>
    </row>
    <row r="77" spans="1:8" x14ac:dyDescent="0.2">
      <c r="A77" t="s">
        <v>373</v>
      </c>
      <c r="B77">
        <v>14.8995148689343</v>
      </c>
      <c r="C77">
        <v>15.154496583327401</v>
      </c>
      <c r="D77">
        <v>17.096325024693101</v>
      </c>
      <c r="E77">
        <v>18.557534590794301</v>
      </c>
      <c r="F77">
        <v>18.962448489637101</v>
      </c>
      <c r="G77" t="s">
        <v>355</v>
      </c>
    </row>
    <row r="78" spans="1:8" x14ac:dyDescent="0.2">
      <c r="A78" t="s">
        <v>374</v>
      </c>
      <c r="B78">
        <v>68.637397133356998</v>
      </c>
      <c r="C78">
        <v>69.158731720133702</v>
      </c>
      <c r="D78">
        <v>69.383910051674505</v>
      </c>
      <c r="E78">
        <v>69.475445502760607</v>
      </c>
      <c r="F78">
        <v>69.531564320014795</v>
      </c>
      <c r="G78" t="s">
        <v>355</v>
      </c>
    </row>
    <row r="79" spans="1:8" x14ac:dyDescent="0.2">
      <c r="A79" t="s">
        <v>375</v>
      </c>
      <c r="B79">
        <v>10.4</v>
      </c>
      <c r="C79">
        <v>10.7</v>
      </c>
      <c r="D79">
        <v>11.2</v>
      </c>
      <c r="E79" t="s">
        <v>348</v>
      </c>
      <c r="F79">
        <v>13.4</v>
      </c>
      <c r="G79" t="s">
        <v>355</v>
      </c>
    </row>
    <row r="80" spans="1:8" x14ac:dyDescent="0.2">
      <c r="A80" t="s">
        <v>376</v>
      </c>
      <c r="B80">
        <v>10.914999999999999</v>
      </c>
      <c r="C80">
        <v>9.8019999999999996</v>
      </c>
      <c r="D80">
        <v>7.5549999999999997</v>
      </c>
      <c r="E80">
        <v>5.625</v>
      </c>
      <c r="F80">
        <v>5.4660000000000002</v>
      </c>
      <c r="G80" t="s">
        <v>355</v>
      </c>
    </row>
    <row r="81" spans="1:14" x14ac:dyDescent="0.2">
      <c r="A81" t="s">
        <v>88</v>
      </c>
      <c r="B81">
        <v>1.4359999999999999</v>
      </c>
      <c r="C81">
        <v>1.387</v>
      </c>
      <c r="D81">
        <v>1.208</v>
      </c>
      <c r="E81">
        <v>0.97699999999999998</v>
      </c>
      <c r="F81">
        <v>0.98799999999999999</v>
      </c>
      <c r="G81" t="s">
        <v>355</v>
      </c>
    </row>
    <row r="82" spans="1:14" x14ac:dyDescent="0.2">
      <c r="A82" t="s">
        <v>377</v>
      </c>
      <c r="B82">
        <v>-0.36039677884280202</v>
      </c>
      <c r="C82">
        <v>-0.40865263025121001</v>
      </c>
      <c r="D82">
        <v>-0.61903773008778296</v>
      </c>
      <c r="E82">
        <v>-8.4230077743160496</v>
      </c>
      <c r="F82">
        <v>0.33702862573393999</v>
      </c>
      <c r="G82" t="s">
        <v>355</v>
      </c>
    </row>
    <row r="83" spans="1:14" x14ac:dyDescent="0.2">
      <c r="A83" t="s">
        <v>378</v>
      </c>
      <c r="B83">
        <v>70.188000000000002</v>
      </c>
      <c r="C83">
        <v>72.686000000000007</v>
      </c>
      <c r="D83">
        <v>73.283000000000001</v>
      </c>
      <c r="E83">
        <v>73.421999999999997</v>
      </c>
      <c r="F83">
        <v>74.691999999999993</v>
      </c>
      <c r="G83" t="s">
        <v>355</v>
      </c>
    </row>
    <row r="85" spans="1:14" x14ac:dyDescent="0.2">
      <c r="A85" s="28" t="s">
        <v>140</v>
      </c>
    </row>
    <row r="87" spans="1:14" x14ac:dyDescent="0.2">
      <c r="B87" t="s">
        <v>379</v>
      </c>
      <c r="C87" t="s">
        <v>380</v>
      </c>
      <c r="D87" t="s">
        <v>381</v>
      </c>
      <c r="E87" t="s">
        <v>382</v>
      </c>
      <c r="F87" t="s">
        <v>383</v>
      </c>
      <c r="G87" t="s">
        <v>384</v>
      </c>
      <c r="H87" t="s">
        <v>351</v>
      </c>
      <c r="I87" t="s">
        <v>337</v>
      </c>
      <c r="J87" t="s">
        <v>385</v>
      </c>
      <c r="K87" t="s">
        <v>386</v>
      </c>
      <c r="L87" t="s">
        <v>387</v>
      </c>
      <c r="M87" t="s">
        <v>343</v>
      </c>
      <c r="N87" t="s">
        <v>344</v>
      </c>
    </row>
    <row r="88" spans="1:14" x14ac:dyDescent="0.2">
      <c r="A88" t="s">
        <v>388</v>
      </c>
      <c r="B88">
        <v>10100.561</v>
      </c>
      <c r="C88">
        <v>11414.655000000001</v>
      </c>
      <c r="D88">
        <v>11698.231</v>
      </c>
      <c r="E88">
        <v>10699.559499999999</v>
      </c>
      <c r="F88">
        <v>11256.311</v>
      </c>
      <c r="G88">
        <v>8851.4195</v>
      </c>
      <c r="H88">
        <v>6555.6904999999997</v>
      </c>
      <c r="I88">
        <v>6828.6255000000001</v>
      </c>
      <c r="J88">
        <v>4430.1270000000004</v>
      </c>
      <c r="K88">
        <v>3490.3654999999999</v>
      </c>
      <c r="L88">
        <v>3266.59</v>
      </c>
      <c r="M88" t="s">
        <v>389</v>
      </c>
      <c r="N88" t="s">
        <v>389</v>
      </c>
    </row>
    <row r="89" spans="1:14" x14ac:dyDescent="0.2">
      <c r="A89" t="s">
        <v>390</v>
      </c>
      <c r="B89">
        <v>24386.0245</v>
      </c>
      <c r="C89">
        <v>28284.165000000001</v>
      </c>
      <c r="D89">
        <v>31215.110499999999</v>
      </c>
      <c r="E89">
        <v>33322.410000000003</v>
      </c>
      <c r="F89">
        <v>34532.159</v>
      </c>
      <c r="G89">
        <v>34057.64</v>
      </c>
      <c r="H89">
        <v>32978.593000000001</v>
      </c>
      <c r="I89">
        <v>30212.748500000002</v>
      </c>
      <c r="J89">
        <v>25818.621500000001</v>
      </c>
      <c r="K89">
        <v>23272.629499999999</v>
      </c>
      <c r="L89">
        <v>19431.007000000001</v>
      </c>
      <c r="M89" t="s">
        <v>389</v>
      </c>
    </row>
    <row r="90" spans="1:14" x14ac:dyDescent="0.2">
      <c r="A90" t="s">
        <v>391</v>
      </c>
      <c r="B90">
        <v>2824.3015</v>
      </c>
      <c r="C90">
        <v>3125.2730000000001</v>
      </c>
      <c r="D90">
        <v>4347.9639999999999</v>
      </c>
      <c r="E90">
        <v>5933.1824999999999</v>
      </c>
      <c r="F90">
        <v>6265.6225000000004</v>
      </c>
      <c r="G90">
        <v>6647.6004999999996</v>
      </c>
      <c r="H90">
        <v>6921.7190000000001</v>
      </c>
      <c r="I90">
        <v>7638.6405000000004</v>
      </c>
      <c r="J90">
        <v>8105.1040000000003</v>
      </c>
      <c r="K90">
        <v>8507.9159999999993</v>
      </c>
      <c r="L90">
        <v>9292.5349999999999</v>
      </c>
      <c r="M90" t="s">
        <v>389</v>
      </c>
    </row>
    <row r="92" spans="1:14" x14ac:dyDescent="0.2">
      <c r="A92" s="28" t="s">
        <v>19</v>
      </c>
    </row>
    <row r="94" spans="1:14" x14ac:dyDescent="0.2">
      <c r="A94" t="s">
        <v>333</v>
      </c>
      <c r="B94" t="s">
        <v>351</v>
      </c>
      <c r="C94" t="s">
        <v>352</v>
      </c>
      <c r="D94" t="s">
        <v>337</v>
      </c>
      <c r="E94" t="s">
        <v>339</v>
      </c>
      <c r="F94" t="s">
        <v>340</v>
      </c>
      <c r="G94" t="s">
        <v>343</v>
      </c>
      <c r="H94" t="s">
        <v>344</v>
      </c>
    </row>
    <row r="95" spans="1:14" x14ac:dyDescent="0.2">
      <c r="A95" t="s">
        <v>392</v>
      </c>
      <c r="B95">
        <v>6.8138761499999996</v>
      </c>
      <c r="C95">
        <v>7.7835283300000002</v>
      </c>
      <c r="D95">
        <v>7.5621705099999996</v>
      </c>
      <c r="E95" t="s">
        <v>348</v>
      </c>
      <c r="F95" t="s">
        <v>348</v>
      </c>
      <c r="G95" t="s">
        <v>355</v>
      </c>
      <c r="H95" t="s">
        <v>167</v>
      </c>
    </row>
    <row r="96" spans="1:14" x14ac:dyDescent="0.2">
      <c r="A96" t="s">
        <v>393</v>
      </c>
      <c r="B96">
        <v>199.49559020999999</v>
      </c>
      <c r="C96">
        <v>154.75454712000001</v>
      </c>
      <c r="D96">
        <v>265.07846068999999</v>
      </c>
      <c r="E96" t="s">
        <v>348</v>
      </c>
      <c r="F96" t="s">
        <v>348</v>
      </c>
      <c r="G96" t="s">
        <v>355</v>
      </c>
    </row>
    <row r="97" spans="1:13" x14ac:dyDescent="0.2">
      <c r="A97" t="s">
        <v>394</v>
      </c>
      <c r="B97">
        <v>11.4</v>
      </c>
      <c r="C97">
        <v>9.1999999999999993</v>
      </c>
      <c r="D97">
        <v>8.1999999999999993</v>
      </c>
      <c r="E97">
        <v>8</v>
      </c>
      <c r="F97">
        <v>7.8</v>
      </c>
      <c r="G97" t="s">
        <v>355</v>
      </c>
    </row>
    <row r="98" spans="1:13" x14ac:dyDescent="0.2">
      <c r="A98" t="s">
        <v>168</v>
      </c>
      <c r="B98">
        <v>11.7</v>
      </c>
      <c r="C98">
        <v>9.5</v>
      </c>
      <c r="D98">
        <v>8.4</v>
      </c>
      <c r="E98">
        <v>8.5</v>
      </c>
      <c r="F98">
        <v>8</v>
      </c>
      <c r="G98" t="s">
        <v>355</v>
      </c>
    </row>
    <row r="100" spans="1:13" x14ac:dyDescent="0.2">
      <c r="A100" s="28" t="s">
        <v>22</v>
      </c>
    </row>
    <row r="102" spans="1:13" x14ac:dyDescent="0.2">
      <c r="A102" t="s">
        <v>333</v>
      </c>
      <c r="B102" t="s">
        <v>351</v>
      </c>
      <c r="C102" t="s">
        <v>352</v>
      </c>
      <c r="D102" t="s">
        <v>337</v>
      </c>
      <c r="E102" t="s">
        <v>339</v>
      </c>
      <c r="F102" t="s">
        <v>340</v>
      </c>
      <c r="G102" t="s">
        <v>343</v>
      </c>
      <c r="H102" t="s">
        <v>344</v>
      </c>
    </row>
    <row r="103" spans="1:13" x14ac:dyDescent="0.2">
      <c r="A103" t="s">
        <v>395</v>
      </c>
      <c r="B103" t="s">
        <v>348</v>
      </c>
      <c r="C103">
        <v>5.3395172749509188</v>
      </c>
      <c r="D103">
        <v>5.3823099136352539</v>
      </c>
      <c r="E103" t="s">
        <v>348</v>
      </c>
      <c r="F103" t="s">
        <v>348</v>
      </c>
      <c r="G103" t="s">
        <v>396</v>
      </c>
      <c r="H103" t="s">
        <v>166</v>
      </c>
      <c r="L103" t="s">
        <v>166</v>
      </c>
      <c r="M103" t="str">
        <f>IF(AND(L103&lt;&gt;"",L104&lt;&gt;"",L105&lt;&gt;""),L103&amp;"; "&amp;L104&amp;"; "&amp;L105,IF(AND(L103&lt;&gt;"",L104&lt;&gt;""),L103&amp;"; "&amp;L104,L103))</f>
        <v>UNESCO Institute for Statistics (UIS); Weltbank</v>
      </c>
    </row>
    <row r="104" spans="1:13" x14ac:dyDescent="0.2">
      <c r="A104" t="s">
        <v>397</v>
      </c>
      <c r="B104" t="s">
        <v>348</v>
      </c>
      <c r="C104" t="s">
        <v>348</v>
      </c>
      <c r="D104">
        <v>100</v>
      </c>
      <c r="E104" t="s">
        <v>348</v>
      </c>
      <c r="F104" t="s">
        <v>348</v>
      </c>
      <c r="G104" t="s">
        <v>396</v>
      </c>
      <c r="L104" t="s">
        <v>167</v>
      </c>
    </row>
    <row r="105" spans="1:13" x14ac:dyDescent="0.2">
      <c r="A105" t="s">
        <v>398</v>
      </c>
      <c r="B105" t="s">
        <v>348</v>
      </c>
      <c r="C105" t="s">
        <v>348</v>
      </c>
      <c r="D105">
        <v>71.541758874926003</v>
      </c>
      <c r="E105" t="s">
        <v>348</v>
      </c>
      <c r="F105" t="s">
        <v>348</v>
      </c>
      <c r="G105" t="s">
        <v>396</v>
      </c>
    </row>
    <row r="106" spans="1:13" x14ac:dyDescent="0.2">
      <c r="A106" t="s">
        <v>399</v>
      </c>
      <c r="B106" t="s">
        <v>348</v>
      </c>
      <c r="C106" t="s">
        <v>348</v>
      </c>
      <c r="D106" t="s">
        <v>348</v>
      </c>
      <c r="E106" t="s">
        <v>348</v>
      </c>
      <c r="F106" t="s">
        <v>348</v>
      </c>
      <c r="G106" t="s">
        <v>348</v>
      </c>
    </row>
    <row r="108" spans="1:13" x14ac:dyDescent="0.2">
      <c r="A108" s="28" t="s">
        <v>24</v>
      </c>
    </row>
    <row r="110" spans="1:13" x14ac:dyDescent="0.2">
      <c r="A110" t="s">
        <v>333</v>
      </c>
      <c r="B110" t="s">
        <v>351</v>
      </c>
      <c r="C110" t="s">
        <v>352</v>
      </c>
      <c r="D110" t="s">
        <v>337</v>
      </c>
      <c r="E110" t="s">
        <v>341</v>
      </c>
      <c r="F110" t="s">
        <v>342</v>
      </c>
      <c r="G110" t="s">
        <v>343</v>
      </c>
      <c r="H110" t="s">
        <v>344</v>
      </c>
    </row>
    <row r="111" spans="1:13" x14ac:dyDescent="0.2">
      <c r="A111" t="s">
        <v>63</v>
      </c>
      <c r="B111">
        <v>22447.916000000001</v>
      </c>
      <c r="C111">
        <v>21887.026000000002</v>
      </c>
      <c r="D111">
        <v>20851.194</v>
      </c>
      <c r="E111" t="s">
        <v>348</v>
      </c>
      <c r="F111" t="s">
        <v>348</v>
      </c>
      <c r="G111" t="s">
        <v>355</v>
      </c>
      <c r="H111" t="s">
        <v>400</v>
      </c>
    </row>
    <row r="112" spans="1:13" x14ac:dyDescent="0.2">
      <c r="A112" t="s">
        <v>121</v>
      </c>
      <c r="B112">
        <v>50.034960929112529</v>
      </c>
      <c r="C112">
        <v>48.579788775322882</v>
      </c>
      <c r="D112">
        <v>47.402474889447568</v>
      </c>
      <c r="E112" t="s">
        <v>348</v>
      </c>
      <c r="F112" t="s">
        <v>348</v>
      </c>
      <c r="G112" t="s">
        <v>355</v>
      </c>
    </row>
    <row r="113" spans="1:11" x14ac:dyDescent="0.2">
      <c r="A113" t="s">
        <v>64</v>
      </c>
      <c r="B113">
        <v>56.26</v>
      </c>
      <c r="C113">
        <v>56.292000000000002</v>
      </c>
      <c r="D113">
        <v>55.087000000000003</v>
      </c>
      <c r="E113" t="s">
        <v>348</v>
      </c>
      <c r="F113" t="s">
        <v>348</v>
      </c>
      <c r="G113" t="s">
        <v>355</v>
      </c>
    </row>
    <row r="114" spans="1:11" x14ac:dyDescent="0.2">
      <c r="A114" t="s">
        <v>65</v>
      </c>
      <c r="B114">
        <v>61.545000000000002</v>
      </c>
      <c r="C114">
        <v>63.341000000000001</v>
      </c>
      <c r="D114">
        <v>63.384</v>
      </c>
      <c r="E114" t="s">
        <v>348</v>
      </c>
      <c r="F114" t="s">
        <v>348</v>
      </c>
      <c r="G114" t="s">
        <v>355</v>
      </c>
    </row>
    <row r="115" spans="1:11" x14ac:dyDescent="0.2">
      <c r="A115" t="s">
        <v>66</v>
      </c>
      <c r="B115">
        <v>51.816000000000003</v>
      </c>
      <c r="C115">
        <v>50.36</v>
      </c>
      <c r="D115">
        <v>48.1</v>
      </c>
      <c r="E115" t="s">
        <v>348</v>
      </c>
      <c r="F115" t="s">
        <v>348</v>
      </c>
      <c r="G115" t="s">
        <v>355</v>
      </c>
    </row>
    <row r="116" spans="1:11" x14ac:dyDescent="0.2">
      <c r="A116" t="s">
        <v>401</v>
      </c>
      <c r="B116">
        <v>51.703000000000003</v>
      </c>
      <c r="C116">
        <v>51.146999999999998</v>
      </c>
      <c r="D116">
        <v>49.866999999999997</v>
      </c>
      <c r="E116" t="s">
        <v>348</v>
      </c>
      <c r="F116" t="s">
        <v>348</v>
      </c>
      <c r="G116" t="s">
        <v>355</v>
      </c>
    </row>
    <row r="117" spans="1:11" x14ac:dyDescent="0.2">
      <c r="A117" t="s">
        <v>402</v>
      </c>
      <c r="B117">
        <v>20.730939116635199</v>
      </c>
      <c r="C117">
        <v>20.697880786623099</v>
      </c>
      <c r="D117">
        <v>21.267355983370301</v>
      </c>
      <c r="E117" t="s">
        <v>348</v>
      </c>
      <c r="F117" t="s">
        <v>348</v>
      </c>
      <c r="G117" t="s">
        <v>355</v>
      </c>
    </row>
    <row r="118" spans="1:11" x14ac:dyDescent="0.2">
      <c r="A118" t="s">
        <v>118</v>
      </c>
      <c r="B118">
        <v>7.7722249999999997</v>
      </c>
      <c r="C118">
        <v>9.1430500000000006</v>
      </c>
      <c r="D118">
        <v>9.5181780000000007</v>
      </c>
      <c r="E118">
        <v>13.099973</v>
      </c>
      <c r="F118">
        <v>11.572704999999999</v>
      </c>
      <c r="G118" t="s">
        <v>345</v>
      </c>
    </row>
    <row r="119" spans="1:11" x14ac:dyDescent="0.2">
      <c r="A119" t="s">
        <v>403</v>
      </c>
      <c r="B119">
        <v>17.709</v>
      </c>
      <c r="C119">
        <v>22.611000000000001</v>
      </c>
      <c r="D119">
        <v>19.355</v>
      </c>
      <c r="E119" t="s">
        <v>348</v>
      </c>
      <c r="F119" t="s">
        <v>348</v>
      </c>
      <c r="G119" t="s">
        <v>355</v>
      </c>
    </row>
    <row r="120" spans="1:11" x14ac:dyDescent="0.2">
      <c r="A120" t="s">
        <v>404</v>
      </c>
      <c r="B120">
        <v>37858.541595426359</v>
      </c>
      <c r="C120">
        <v>33665.052998298102</v>
      </c>
      <c r="D120">
        <v>38230.109053199703</v>
      </c>
      <c r="E120" t="s">
        <v>348</v>
      </c>
      <c r="F120" t="s">
        <v>348</v>
      </c>
      <c r="G120" t="s">
        <v>355</v>
      </c>
    </row>
    <row r="122" spans="1:11" x14ac:dyDescent="0.2">
      <c r="A122" s="28" t="s">
        <v>137</v>
      </c>
    </row>
    <row r="124" spans="1:11" x14ac:dyDescent="0.2">
      <c r="A124" t="s">
        <v>333</v>
      </c>
      <c r="B124" t="s">
        <v>405</v>
      </c>
      <c r="C124" t="s">
        <v>406</v>
      </c>
      <c r="D124" t="s">
        <v>314</v>
      </c>
      <c r="E124" t="s">
        <v>343</v>
      </c>
      <c r="F124" t="s">
        <v>344</v>
      </c>
    </row>
    <row r="125" spans="1:11" x14ac:dyDescent="0.2">
      <c r="A125" t="s">
        <v>407</v>
      </c>
      <c r="B125">
        <v>2021</v>
      </c>
      <c r="C125">
        <v>14.1162036397552</v>
      </c>
      <c r="D125" t="s">
        <v>315</v>
      </c>
      <c r="E125" t="s">
        <v>355</v>
      </c>
      <c r="F125" t="s">
        <v>167</v>
      </c>
      <c r="G125" t="str">
        <f>"Erwerbstätige nach Sektoren "&amp;B125</f>
        <v>Erwerbstätige nach Sektoren 2021</v>
      </c>
      <c r="J125" s="8" t="s">
        <v>29</v>
      </c>
      <c r="K125" s="8" t="str">
        <f>IF(C125="NA","keine Daten verfügbar","")</f>
        <v/>
      </c>
    </row>
    <row r="126" spans="1:11" x14ac:dyDescent="0.2">
      <c r="A126" t="s">
        <v>408</v>
      </c>
      <c r="B126">
        <v>2021</v>
      </c>
      <c r="C126">
        <v>25.218643747281799</v>
      </c>
      <c r="D126" t="s">
        <v>315</v>
      </c>
      <c r="E126" t="s">
        <v>355</v>
      </c>
      <c r="J126" s="8" t="s">
        <v>69</v>
      </c>
      <c r="K126" s="8"/>
    </row>
    <row r="127" spans="1:11" x14ac:dyDescent="0.2">
      <c r="A127" t="s">
        <v>409</v>
      </c>
      <c r="B127">
        <v>2021</v>
      </c>
      <c r="C127">
        <v>60.665152612962999</v>
      </c>
      <c r="D127" t="s">
        <v>315</v>
      </c>
      <c r="E127" t="s">
        <v>355</v>
      </c>
      <c r="J127" s="8" t="s">
        <v>152</v>
      </c>
      <c r="K127" s="8"/>
    </row>
    <row r="128" spans="1:11" x14ac:dyDescent="0.2">
      <c r="K128" s="8"/>
    </row>
    <row r="129" spans="1:11" x14ac:dyDescent="0.2">
      <c r="K129" s="8"/>
    </row>
    <row r="130" spans="1:11" x14ac:dyDescent="0.2">
      <c r="B130" t="s">
        <v>405</v>
      </c>
      <c r="C130" t="s">
        <v>406</v>
      </c>
      <c r="D130" t="s">
        <v>314</v>
      </c>
      <c r="E130" t="s">
        <v>343</v>
      </c>
      <c r="F130" t="s">
        <v>344</v>
      </c>
      <c r="K130" s="8"/>
    </row>
    <row r="131" spans="1:11" x14ac:dyDescent="0.2">
      <c r="A131" t="s">
        <v>360</v>
      </c>
      <c r="B131">
        <v>2024</v>
      </c>
      <c r="C131">
        <v>7.1111665893467766</v>
      </c>
      <c r="D131" t="s">
        <v>315</v>
      </c>
      <c r="E131" t="s">
        <v>355</v>
      </c>
      <c r="F131" t="s">
        <v>167</v>
      </c>
      <c r="G131" t="str">
        <f>"Bruttowertschöpfung nach Sektoren * "&amp;B131</f>
        <v>Bruttowertschöpfung nach Sektoren * 2024</v>
      </c>
      <c r="K131" s="8" t="str">
        <f>IF(C131="NA","keine Daten verfügbar","")</f>
        <v/>
      </c>
    </row>
    <row r="132" spans="1:11" x14ac:dyDescent="0.2">
      <c r="A132" t="s">
        <v>361</v>
      </c>
      <c r="B132">
        <v>2024</v>
      </c>
      <c r="C132">
        <v>19.025066920984472</v>
      </c>
      <c r="D132" t="s">
        <v>315</v>
      </c>
      <c r="E132" t="s">
        <v>355</v>
      </c>
    </row>
    <row r="133" spans="1:11" x14ac:dyDescent="0.2">
      <c r="A133" t="s">
        <v>362</v>
      </c>
      <c r="B133">
        <v>2024</v>
      </c>
      <c r="C133">
        <v>60.615898945233113</v>
      </c>
      <c r="D133" t="s">
        <v>315</v>
      </c>
      <c r="E133" t="s">
        <v>355</v>
      </c>
    </row>
    <row r="135" spans="1:11" x14ac:dyDescent="0.2">
      <c r="A135" s="28" t="s">
        <v>26</v>
      </c>
    </row>
    <row r="137" spans="1:11" x14ac:dyDescent="0.2">
      <c r="A137" t="s">
        <v>333</v>
      </c>
      <c r="B137" t="s">
        <v>351</v>
      </c>
      <c r="C137" t="s">
        <v>352</v>
      </c>
      <c r="D137" t="s">
        <v>337</v>
      </c>
      <c r="E137" t="s">
        <v>340</v>
      </c>
      <c r="F137" t="s">
        <v>341</v>
      </c>
      <c r="G137" t="s">
        <v>343</v>
      </c>
      <c r="H137" t="s">
        <v>344</v>
      </c>
    </row>
    <row r="138" spans="1:11" x14ac:dyDescent="0.2">
      <c r="A138" t="s">
        <v>27</v>
      </c>
      <c r="B138">
        <v>2990</v>
      </c>
      <c r="C138">
        <v>2760</v>
      </c>
      <c r="D138">
        <v>3530</v>
      </c>
      <c r="E138">
        <v>4980</v>
      </c>
      <c r="F138">
        <v>5210</v>
      </c>
      <c r="G138" t="s">
        <v>355</v>
      </c>
      <c r="H138" t="s">
        <v>410</v>
      </c>
    </row>
    <row r="139" spans="1:11" x14ac:dyDescent="0.2">
      <c r="A139" t="s">
        <v>28</v>
      </c>
      <c r="B139">
        <v>0.78200000000000003</v>
      </c>
      <c r="C139">
        <v>0.77800000000000002</v>
      </c>
      <c r="D139">
        <v>0.78300000000000003</v>
      </c>
      <c r="E139">
        <v>0.77900000000000003</v>
      </c>
      <c r="F139" t="s">
        <v>348</v>
      </c>
      <c r="G139" t="s">
        <v>411</v>
      </c>
    </row>
    <row r="140" spans="1:11" x14ac:dyDescent="0.2">
      <c r="A140" t="s">
        <v>122</v>
      </c>
      <c r="B140">
        <v>94.907207643270795</v>
      </c>
      <c r="C140">
        <v>93.318731156939705</v>
      </c>
      <c r="D140">
        <v>93.471207286337901</v>
      </c>
      <c r="E140">
        <v>93.517329658926002</v>
      </c>
      <c r="F140">
        <v>93.479092259753898</v>
      </c>
      <c r="G140" t="s">
        <v>355</v>
      </c>
    </row>
    <row r="141" spans="1:11" x14ac:dyDescent="0.2">
      <c r="A141" t="s">
        <v>412</v>
      </c>
      <c r="B141">
        <v>96.028461565464696</v>
      </c>
      <c r="C141">
        <v>96.8342062972295</v>
      </c>
      <c r="D141">
        <v>97.3954990991366</v>
      </c>
      <c r="E141">
        <v>97.644364837165199</v>
      </c>
      <c r="F141">
        <v>97.725826447801097</v>
      </c>
      <c r="G141" t="s">
        <v>355</v>
      </c>
    </row>
    <row r="143" spans="1:11" x14ac:dyDescent="0.2">
      <c r="A143" s="28" t="s">
        <v>29</v>
      </c>
    </row>
    <row r="145" spans="1:8" x14ac:dyDescent="0.2">
      <c r="A145" t="s">
        <v>333</v>
      </c>
      <c r="B145" t="s">
        <v>351</v>
      </c>
      <c r="C145" t="s">
        <v>352</v>
      </c>
      <c r="D145" t="s">
        <v>337</v>
      </c>
      <c r="E145" t="s">
        <v>340</v>
      </c>
      <c r="F145" t="s">
        <v>341</v>
      </c>
      <c r="G145" t="s">
        <v>343</v>
      </c>
      <c r="H145" t="s">
        <v>344</v>
      </c>
    </row>
    <row r="146" spans="1:8" x14ac:dyDescent="0.2">
      <c r="A146" t="s">
        <v>413</v>
      </c>
      <c r="B146">
        <v>57932</v>
      </c>
      <c r="C146">
        <v>57929</v>
      </c>
      <c r="D146">
        <v>57940</v>
      </c>
      <c r="E146">
        <v>57940</v>
      </c>
      <c r="F146" t="s">
        <v>348</v>
      </c>
      <c r="G146" t="s">
        <v>414</v>
      </c>
      <c r="H146" t="s">
        <v>415</v>
      </c>
    </row>
    <row r="147" spans="1:8" x14ac:dyDescent="0.2">
      <c r="A147" t="s">
        <v>416</v>
      </c>
      <c r="B147">
        <v>41267</v>
      </c>
      <c r="C147">
        <v>41508</v>
      </c>
      <c r="D147">
        <v>41311</v>
      </c>
      <c r="E147">
        <v>41311</v>
      </c>
      <c r="F147" t="s">
        <v>348</v>
      </c>
      <c r="G147" t="s">
        <v>414</v>
      </c>
    </row>
    <row r="148" spans="1:8" x14ac:dyDescent="0.2">
      <c r="A148" t="s">
        <v>417</v>
      </c>
      <c r="B148">
        <v>9548</v>
      </c>
      <c r="C148">
        <v>9700</v>
      </c>
      <c r="D148">
        <v>9900</v>
      </c>
      <c r="E148">
        <v>10014</v>
      </c>
      <c r="F148">
        <v>10052</v>
      </c>
      <c r="G148" t="s">
        <v>414</v>
      </c>
    </row>
    <row r="149" spans="1:8" x14ac:dyDescent="0.2">
      <c r="A149" t="s">
        <v>407</v>
      </c>
      <c r="B149">
        <v>2979.5390000000002</v>
      </c>
      <c r="C149">
        <v>2953.877</v>
      </c>
      <c r="D149">
        <v>2665.6239999999998</v>
      </c>
      <c r="E149" t="s">
        <v>348</v>
      </c>
      <c r="F149" t="s">
        <v>348</v>
      </c>
      <c r="G149" t="s">
        <v>418</v>
      </c>
    </row>
    <row r="150" spans="1:8" x14ac:dyDescent="0.2">
      <c r="A150" t="s">
        <v>360</v>
      </c>
      <c r="B150">
        <v>7.4022050982299428</v>
      </c>
      <c r="C150">
        <v>12.059376106337099</v>
      </c>
      <c r="D150">
        <v>9.3101510980747157</v>
      </c>
      <c r="E150">
        <v>7.5519454625638263</v>
      </c>
      <c r="F150">
        <v>7.1111665893467766</v>
      </c>
      <c r="G150" t="s">
        <v>355</v>
      </c>
    </row>
    <row r="151" spans="1:8" x14ac:dyDescent="0.2">
      <c r="A151" t="s">
        <v>105</v>
      </c>
      <c r="B151">
        <v>77.63</v>
      </c>
      <c r="C151">
        <v>96.82</v>
      </c>
      <c r="D151">
        <v>99.24</v>
      </c>
      <c r="E151" t="s">
        <v>348</v>
      </c>
      <c r="F151" t="s">
        <v>348</v>
      </c>
      <c r="G151" t="s">
        <v>355</v>
      </c>
    </row>
    <row r="152" spans="1:8" x14ac:dyDescent="0.2">
      <c r="A152" t="s">
        <v>419</v>
      </c>
      <c r="B152">
        <v>123</v>
      </c>
      <c r="C152">
        <v>94</v>
      </c>
      <c r="D152">
        <v>102</v>
      </c>
      <c r="E152">
        <v>110</v>
      </c>
      <c r="F152">
        <v>106</v>
      </c>
      <c r="G152" t="s">
        <v>414</v>
      </c>
    </row>
    <row r="154" spans="1:8" x14ac:dyDescent="0.2">
      <c r="A154" s="28" t="s">
        <v>94</v>
      </c>
    </row>
    <row r="156" spans="1:8" x14ac:dyDescent="0.2">
      <c r="A156" t="s">
        <v>333</v>
      </c>
      <c r="B156" t="s">
        <v>351</v>
      </c>
      <c r="C156" t="s">
        <v>352</v>
      </c>
      <c r="D156" t="s">
        <v>337</v>
      </c>
      <c r="E156" t="s">
        <v>341</v>
      </c>
      <c r="F156" t="s">
        <v>342</v>
      </c>
      <c r="G156" t="s">
        <v>343</v>
      </c>
      <c r="H156" t="s">
        <v>344</v>
      </c>
    </row>
    <row r="157" spans="1:8" x14ac:dyDescent="0.2">
      <c r="A157" t="s">
        <v>420</v>
      </c>
      <c r="B157">
        <v>60737.135000000002</v>
      </c>
      <c r="C157">
        <v>37516.152999999998</v>
      </c>
      <c r="D157">
        <v>53674.669000000002</v>
      </c>
      <c r="E157">
        <v>70770.301000000007</v>
      </c>
      <c r="F157" t="s">
        <v>348</v>
      </c>
      <c r="G157" t="s">
        <v>349</v>
      </c>
      <c r="H157" t="s">
        <v>421</v>
      </c>
    </row>
    <row r="158" spans="1:8" x14ac:dyDescent="0.2">
      <c r="A158" t="s">
        <v>422</v>
      </c>
      <c r="B158">
        <v>51430.286</v>
      </c>
      <c r="C158">
        <v>38127.040000000001</v>
      </c>
      <c r="D158">
        <v>49230.8</v>
      </c>
      <c r="E158">
        <v>41733.071000000004</v>
      </c>
      <c r="F158" t="s">
        <v>348</v>
      </c>
      <c r="G158" t="s">
        <v>349</v>
      </c>
    </row>
    <row r="159" spans="1:8" x14ac:dyDescent="0.2">
      <c r="A159" t="s">
        <v>423</v>
      </c>
      <c r="B159">
        <v>696.86400000000003</v>
      </c>
      <c r="C159">
        <v>369.63299999999998</v>
      </c>
      <c r="D159">
        <v>567.75699999999995</v>
      </c>
      <c r="E159">
        <v>624.98900000000003</v>
      </c>
      <c r="F159" t="s">
        <v>348</v>
      </c>
      <c r="G159" t="s">
        <v>349</v>
      </c>
    </row>
    <row r="160" spans="1:8" x14ac:dyDescent="0.2">
      <c r="A160" t="s">
        <v>159</v>
      </c>
      <c r="B160">
        <v>18329.241000000002</v>
      </c>
      <c r="C160">
        <v>14760.138000000001</v>
      </c>
      <c r="D160">
        <v>22544.774000000001</v>
      </c>
      <c r="E160">
        <v>35713.173000000003</v>
      </c>
      <c r="F160" t="s">
        <v>348</v>
      </c>
      <c r="G160" t="s">
        <v>349</v>
      </c>
    </row>
    <row r="161" spans="1:9" x14ac:dyDescent="0.2">
      <c r="A161" t="s">
        <v>424</v>
      </c>
      <c r="B161">
        <v>517.17700000000002</v>
      </c>
      <c r="C161">
        <v>347.16699999999997</v>
      </c>
      <c r="D161">
        <v>580.30799999999999</v>
      </c>
      <c r="E161">
        <v>626.91899999999998</v>
      </c>
      <c r="F161" t="s">
        <v>348</v>
      </c>
      <c r="G161" t="s">
        <v>349</v>
      </c>
    </row>
    <row r="162" spans="1:9" x14ac:dyDescent="0.2">
      <c r="A162" t="s">
        <v>160</v>
      </c>
      <c r="B162">
        <v>12588.505999999999</v>
      </c>
      <c r="C162">
        <v>12647.672</v>
      </c>
      <c r="D162">
        <v>17954.512999999999</v>
      </c>
      <c r="E162">
        <v>24831.649000000001</v>
      </c>
      <c r="F162" t="s">
        <v>348</v>
      </c>
      <c r="G162" t="s">
        <v>349</v>
      </c>
    </row>
    <row r="163" spans="1:9" x14ac:dyDescent="0.2">
      <c r="A163" t="s">
        <v>161</v>
      </c>
      <c r="B163">
        <v>12712</v>
      </c>
      <c r="C163">
        <v>11349</v>
      </c>
      <c r="D163">
        <v>11164</v>
      </c>
      <c r="E163">
        <v>23095</v>
      </c>
      <c r="F163" t="s">
        <v>348</v>
      </c>
      <c r="G163" t="s">
        <v>357</v>
      </c>
    </row>
    <row r="164" spans="1:9" x14ac:dyDescent="0.2">
      <c r="A164" t="s">
        <v>162</v>
      </c>
      <c r="B164">
        <v>18327</v>
      </c>
      <c r="C164">
        <v>12442</v>
      </c>
      <c r="D164">
        <v>15564</v>
      </c>
      <c r="E164">
        <v>17311</v>
      </c>
      <c r="F164" t="s">
        <v>348</v>
      </c>
      <c r="G164" t="s">
        <v>357</v>
      </c>
    </row>
    <row r="165" spans="1:9" x14ac:dyDescent="0.2">
      <c r="A165" t="s">
        <v>84</v>
      </c>
      <c r="B165">
        <v>52872</v>
      </c>
      <c r="C165">
        <v>46009</v>
      </c>
      <c r="D165">
        <v>52091</v>
      </c>
      <c r="E165">
        <v>54573</v>
      </c>
      <c r="F165" t="s">
        <v>348</v>
      </c>
      <c r="G165" t="s">
        <v>349</v>
      </c>
    </row>
    <row r="166" spans="1:9" x14ac:dyDescent="0.2">
      <c r="A166" t="s">
        <v>85</v>
      </c>
      <c r="B166">
        <v>6548</v>
      </c>
      <c r="C166">
        <v>580</v>
      </c>
      <c r="D166">
        <v>907</v>
      </c>
      <c r="E166" t="s">
        <v>348</v>
      </c>
      <c r="F166" t="s">
        <v>348</v>
      </c>
      <c r="G166" t="s">
        <v>349</v>
      </c>
    </row>
    <row r="167" spans="1:9" x14ac:dyDescent="0.2">
      <c r="A167" t="s">
        <v>425</v>
      </c>
      <c r="B167">
        <v>6495</v>
      </c>
      <c r="C167">
        <v>-331</v>
      </c>
      <c r="D167">
        <v>-36</v>
      </c>
      <c r="E167">
        <v>3329</v>
      </c>
      <c r="F167" t="s">
        <v>348</v>
      </c>
      <c r="G167" t="s">
        <v>349</v>
      </c>
    </row>
    <row r="168" spans="1:9" x14ac:dyDescent="0.2">
      <c r="A168" t="s">
        <v>426</v>
      </c>
      <c r="B168">
        <v>736</v>
      </c>
      <c r="C168">
        <v>-95</v>
      </c>
      <c r="D168">
        <v>22</v>
      </c>
      <c r="E168">
        <v>-162</v>
      </c>
      <c r="F168" t="s">
        <v>348</v>
      </c>
      <c r="G168" t="s">
        <v>349</v>
      </c>
    </row>
    <row r="171" spans="1:9" x14ac:dyDescent="0.2">
      <c r="A171" s="28" t="s">
        <v>150</v>
      </c>
    </row>
    <row r="173" spans="1:9" x14ac:dyDescent="0.2">
      <c r="A173" t="s">
        <v>427</v>
      </c>
      <c r="B173" t="s">
        <v>405</v>
      </c>
      <c r="C173" t="s">
        <v>314</v>
      </c>
      <c r="D173" t="s">
        <v>406</v>
      </c>
      <c r="E173" t="s">
        <v>428</v>
      </c>
      <c r="F173" t="s">
        <v>429</v>
      </c>
    </row>
    <row r="174" spans="1:9" x14ac:dyDescent="0.2">
      <c r="A174" t="s">
        <v>430</v>
      </c>
      <c r="B174">
        <v>2024</v>
      </c>
      <c r="C174" t="s">
        <v>315</v>
      </c>
      <c r="D174">
        <v>41733071.045000002</v>
      </c>
      <c r="E174">
        <v>1</v>
      </c>
      <c r="F174" t="s">
        <v>431</v>
      </c>
      <c r="I174" t="str">
        <f>"Top 5  Exportgüter "&amp;B174</f>
        <v>Top 5  Exportgüter 2024</v>
      </c>
    </row>
    <row r="175" spans="1:9" x14ac:dyDescent="0.2">
      <c r="A175" t="s">
        <v>430</v>
      </c>
      <c r="B175">
        <v>2024</v>
      </c>
      <c r="C175" t="s">
        <v>315</v>
      </c>
      <c r="D175">
        <v>9418272.5299999993</v>
      </c>
      <c r="E175">
        <v>0.22567887515022439</v>
      </c>
      <c r="F175" t="s">
        <v>432</v>
      </c>
    </row>
    <row r="176" spans="1:9" x14ac:dyDescent="0.2">
      <c r="A176" t="s">
        <v>430</v>
      </c>
      <c r="B176">
        <v>2024</v>
      </c>
      <c r="C176" t="s">
        <v>315</v>
      </c>
      <c r="D176">
        <v>5756448.8689999999</v>
      </c>
      <c r="E176">
        <v>0.13793494523307251</v>
      </c>
      <c r="F176" t="s">
        <v>433</v>
      </c>
    </row>
    <row r="177" spans="1:9" x14ac:dyDescent="0.2">
      <c r="A177" t="s">
        <v>430</v>
      </c>
      <c r="B177">
        <v>2024</v>
      </c>
      <c r="C177" t="s">
        <v>315</v>
      </c>
      <c r="D177">
        <v>3393750.5419999999</v>
      </c>
      <c r="E177">
        <v>8.1320412253883284E-2</v>
      </c>
      <c r="F177" t="s">
        <v>434</v>
      </c>
    </row>
    <row r="178" spans="1:9" x14ac:dyDescent="0.2">
      <c r="A178" t="s">
        <v>430</v>
      </c>
      <c r="B178">
        <v>2024</v>
      </c>
      <c r="C178" t="s">
        <v>315</v>
      </c>
      <c r="D178">
        <v>3096362.0040000002</v>
      </c>
      <c r="E178">
        <v>7.4194444033635815E-2</v>
      </c>
      <c r="F178" t="s">
        <v>435</v>
      </c>
    </row>
    <row r="179" spans="1:9" x14ac:dyDescent="0.2">
      <c r="A179" t="s">
        <v>430</v>
      </c>
      <c r="B179">
        <v>2024</v>
      </c>
      <c r="C179" t="s">
        <v>315</v>
      </c>
      <c r="D179">
        <v>2940865.7119999998</v>
      </c>
      <c r="E179">
        <v>7.0468471127584129E-2</v>
      </c>
      <c r="F179" t="s">
        <v>436</v>
      </c>
    </row>
    <row r="180" spans="1:9" x14ac:dyDescent="0.2">
      <c r="A180" t="s">
        <v>437</v>
      </c>
      <c r="B180">
        <v>2024</v>
      </c>
      <c r="C180" t="s">
        <v>315</v>
      </c>
      <c r="D180">
        <v>70770300.840000004</v>
      </c>
      <c r="E180">
        <v>1</v>
      </c>
      <c r="F180" t="s">
        <v>431</v>
      </c>
      <c r="I180" t="str">
        <f>"Top 5  Importgüter "&amp;B180</f>
        <v>Top 5  Importgüter 2024</v>
      </c>
    </row>
    <row r="181" spans="1:9" x14ac:dyDescent="0.2">
      <c r="A181" t="s">
        <v>437</v>
      </c>
      <c r="B181">
        <v>2024</v>
      </c>
      <c r="C181" t="s">
        <v>315</v>
      </c>
      <c r="D181">
        <v>9670707.4619999994</v>
      </c>
      <c r="E181">
        <v>0.13664923487981029</v>
      </c>
      <c r="F181" t="s">
        <v>438</v>
      </c>
    </row>
    <row r="182" spans="1:9" x14ac:dyDescent="0.2">
      <c r="A182" t="s">
        <v>437</v>
      </c>
      <c r="B182">
        <v>2024</v>
      </c>
      <c r="C182" t="s">
        <v>315</v>
      </c>
      <c r="D182">
        <v>8901722.2310000006</v>
      </c>
      <c r="E182">
        <v>0.12578330352339931</v>
      </c>
      <c r="F182" t="s">
        <v>439</v>
      </c>
    </row>
    <row r="183" spans="1:9" x14ac:dyDescent="0.2">
      <c r="A183" t="s">
        <v>437</v>
      </c>
      <c r="B183">
        <v>2024</v>
      </c>
      <c r="C183" t="s">
        <v>315</v>
      </c>
      <c r="D183">
        <v>7563977.6610000003</v>
      </c>
      <c r="E183">
        <v>0.1068806769396234</v>
      </c>
      <c r="F183" t="s">
        <v>440</v>
      </c>
    </row>
    <row r="184" spans="1:9" x14ac:dyDescent="0.2">
      <c r="A184" t="s">
        <v>437</v>
      </c>
      <c r="B184">
        <v>2024</v>
      </c>
      <c r="C184" t="s">
        <v>315</v>
      </c>
      <c r="D184">
        <v>6654470.017</v>
      </c>
      <c r="E184">
        <v>9.4029132814408417E-2</v>
      </c>
      <c r="F184" t="s">
        <v>441</v>
      </c>
    </row>
    <row r="185" spans="1:9" x14ac:dyDescent="0.2">
      <c r="A185" t="s">
        <v>437</v>
      </c>
      <c r="B185">
        <v>2024</v>
      </c>
      <c r="C185" t="s">
        <v>315</v>
      </c>
      <c r="D185">
        <v>5966363.2889999999</v>
      </c>
      <c r="E185">
        <v>8.4306032589701221E-2</v>
      </c>
      <c r="F185" t="s">
        <v>442</v>
      </c>
    </row>
    <row r="187" spans="1:9" x14ac:dyDescent="0.2">
      <c r="A187" s="28" t="s">
        <v>151</v>
      </c>
    </row>
    <row r="189" spans="1:9" x14ac:dyDescent="0.2">
      <c r="A189" t="s">
        <v>427</v>
      </c>
      <c r="B189" t="s">
        <v>405</v>
      </c>
      <c r="C189" t="s">
        <v>314</v>
      </c>
      <c r="D189" t="s">
        <v>406</v>
      </c>
      <c r="E189" t="s">
        <v>428</v>
      </c>
      <c r="F189" t="s">
        <v>305</v>
      </c>
    </row>
    <row r="190" spans="1:9" x14ac:dyDescent="0.2">
      <c r="A190" t="s">
        <v>430</v>
      </c>
      <c r="B190">
        <v>2025</v>
      </c>
      <c r="C190" t="s">
        <v>315</v>
      </c>
      <c r="D190">
        <v>38715467334</v>
      </c>
      <c r="E190">
        <v>1</v>
      </c>
      <c r="F190" t="s">
        <v>443</v>
      </c>
      <c r="I190" t="str">
        <f>"Top 5  Exportländer "&amp;B190</f>
        <v>Top 5  Exportländer 2025</v>
      </c>
    </row>
    <row r="191" spans="1:9" x14ac:dyDescent="0.2">
      <c r="A191" t="s">
        <v>430</v>
      </c>
      <c r="B191">
        <v>2025</v>
      </c>
      <c r="C191" t="s">
        <v>315</v>
      </c>
      <c r="D191">
        <v>5060555705</v>
      </c>
      <c r="E191">
        <v>0.130711471499036</v>
      </c>
      <c r="F191" t="s">
        <v>444</v>
      </c>
    </row>
    <row r="192" spans="1:9" x14ac:dyDescent="0.2">
      <c r="A192" t="s">
        <v>430</v>
      </c>
      <c r="B192">
        <v>2025</v>
      </c>
      <c r="C192" t="s">
        <v>315</v>
      </c>
      <c r="D192">
        <v>2696162828</v>
      </c>
      <c r="E192">
        <v>6.9640456738907147E-2</v>
      </c>
      <c r="F192" t="s">
        <v>445</v>
      </c>
    </row>
    <row r="193" spans="1:9" x14ac:dyDescent="0.2">
      <c r="A193" t="s">
        <v>430</v>
      </c>
      <c r="B193">
        <v>2025</v>
      </c>
      <c r="C193" t="s">
        <v>315</v>
      </c>
      <c r="D193">
        <v>2322090374</v>
      </c>
      <c r="E193">
        <v>5.997836353019393E-2</v>
      </c>
      <c r="F193" t="s">
        <v>446</v>
      </c>
    </row>
    <row r="194" spans="1:9" x14ac:dyDescent="0.2">
      <c r="A194" t="s">
        <v>430</v>
      </c>
      <c r="B194">
        <v>2025</v>
      </c>
      <c r="C194" t="s">
        <v>315</v>
      </c>
      <c r="D194">
        <v>2166084279</v>
      </c>
      <c r="E194">
        <v>5.5948808787792688E-2</v>
      </c>
      <c r="F194" t="s">
        <v>447</v>
      </c>
    </row>
    <row r="195" spans="1:9" x14ac:dyDescent="0.2">
      <c r="A195" t="s">
        <v>430</v>
      </c>
      <c r="B195">
        <v>2025</v>
      </c>
      <c r="C195" t="s">
        <v>315</v>
      </c>
      <c r="D195">
        <v>1669476526</v>
      </c>
      <c r="E195">
        <v>4.3121693756073103E-2</v>
      </c>
      <c r="F195" t="s">
        <v>448</v>
      </c>
    </row>
    <row r="196" spans="1:9" x14ac:dyDescent="0.2">
      <c r="A196" t="s">
        <v>437</v>
      </c>
      <c r="B196">
        <v>2025</v>
      </c>
      <c r="C196" t="s">
        <v>315</v>
      </c>
      <c r="D196">
        <v>88610768792</v>
      </c>
      <c r="E196">
        <v>1</v>
      </c>
      <c r="F196" t="s">
        <v>443</v>
      </c>
      <c r="I196" t="str">
        <f>"Top 5  Importländer "&amp;B196</f>
        <v>Top 5  Importländer 2025</v>
      </c>
    </row>
    <row r="197" spans="1:9" x14ac:dyDescent="0.2">
      <c r="A197" t="s">
        <v>437</v>
      </c>
      <c r="B197">
        <v>2025</v>
      </c>
      <c r="C197" t="s">
        <v>315</v>
      </c>
      <c r="D197">
        <v>19154673126</v>
      </c>
      <c r="E197">
        <v>0.2161664252226794</v>
      </c>
      <c r="F197" t="s">
        <v>449</v>
      </c>
    </row>
    <row r="198" spans="1:9" x14ac:dyDescent="0.2">
      <c r="A198" t="s">
        <v>437</v>
      </c>
      <c r="B198">
        <v>2025</v>
      </c>
      <c r="C198" t="s">
        <v>315</v>
      </c>
      <c r="D198">
        <v>7839477307</v>
      </c>
      <c r="E198">
        <v>8.847093207600934E-2</v>
      </c>
      <c r="F198" t="s">
        <v>444</v>
      </c>
    </row>
    <row r="199" spans="1:9" x14ac:dyDescent="0.2">
      <c r="A199" t="s">
        <v>437</v>
      </c>
      <c r="B199">
        <v>2025</v>
      </c>
      <c r="C199" t="s">
        <v>315</v>
      </c>
      <c r="D199">
        <v>6943326220</v>
      </c>
      <c r="E199">
        <v>7.8357589203388797E-2</v>
      </c>
      <c r="F199" t="s">
        <v>446</v>
      </c>
    </row>
    <row r="200" spans="1:9" x14ac:dyDescent="0.2">
      <c r="A200" t="s">
        <v>437</v>
      </c>
      <c r="B200">
        <v>2025</v>
      </c>
      <c r="C200" t="s">
        <v>315</v>
      </c>
      <c r="D200">
        <v>5088331382</v>
      </c>
      <c r="E200">
        <v>5.7423397306754741E-2</v>
      </c>
      <c r="F200" t="s">
        <v>445</v>
      </c>
    </row>
    <row r="201" spans="1:9" x14ac:dyDescent="0.2">
      <c r="A201" t="s">
        <v>437</v>
      </c>
      <c r="B201">
        <v>2025</v>
      </c>
      <c r="C201" t="s">
        <v>315</v>
      </c>
      <c r="D201">
        <v>4756453813</v>
      </c>
      <c r="E201">
        <v>5.3678056040401087E-2</v>
      </c>
      <c r="F201" t="s">
        <v>332</v>
      </c>
    </row>
    <row r="203" spans="1:9" x14ac:dyDescent="0.2">
      <c r="A203" s="28" t="s">
        <v>100</v>
      </c>
    </row>
    <row r="205" spans="1:9" x14ac:dyDescent="0.2">
      <c r="A205" t="s">
        <v>333</v>
      </c>
      <c r="B205" t="s">
        <v>351</v>
      </c>
      <c r="C205" t="s">
        <v>352</v>
      </c>
      <c r="D205" t="s">
        <v>337</v>
      </c>
      <c r="E205" t="s">
        <v>340</v>
      </c>
      <c r="F205" t="s">
        <v>341</v>
      </c>
      <c r="G205" t="s">
        <v>343</v>
      </c>
      <c r="H205" t="s">
        <v>344</v>
      </c>
    </row>
    <row r="206" spans="1:9" x14ac:dyDescent="0.2">
      <c r="A206" t="s">
        <v>450</v>
      </c>
      <c r="B206">
        <v>24114000</v>
      </c>
      <c r="C206">
        <v>13025000</v>
      </c>
      <c r="D206">
        <v>3382000</v>
      </c>
      <c r="E206">
        <v>2447000</v>
      </c>
      <c r="F206">
        <v>2552000</v>
      </c>
      <c r="G206" t="s">
        <v>451</v>
      </c>
      <c r="H206" t="s">
        <v>452</v>
      </c>
    </row>
    <row r="207" spans="1:9" x14ac:dyDescent="0.2">
      <c r="A207" t="s">
        <v>102</v>
      </c>
      <c r="B207">
        <v>4696000000</v>
      </c>
      <c r="C207">
        <v>1662000000</v>
      </c>
      <c r="D207">
        <v>669000000</v>
      </c>
      <c r="E207">
        <v>908000000</v>
      </c>
      <c r="F207">
        <v>1172000000</v>
      </c>
      <c r="G207" t="s">
        <v>451</v>
      </c>
    </row>
    <row r="208" spans="1:9" x14ac:dyDescent="0.2">
      <c r="A208" t="s">
        <v>329</v>
      </c>
      <c r="B208">
        <v>141.20755700000001</v>
      </c>
      <c r="C208">
        <v>90.981063000000006</v>
      </c>
      <c r="D208">
        <v>156.61771899999999</v>
      </c>
      <c r="E208">
        <v>181.22151700000001</v>
      </c>
      <c r="F208">
        <v>190.83383699999999</v>
      </c>
      <c r="G208" t="s">
        <v>345</v>
      </c>
    </row>
    <row r="210" spans="1:8" x14ac:dyDescent="0.2">
      <c r="A210" s="28" t="s">
        <v>40</v>
      </c>
    </row>
    <row r="212" spans="1:8" x14ac:dyDescent="0.2">
      <c r="A212" t="s">
        <v>333</v>
      </c>
      <c r="B212" t="s">
        <v>351</v>
      </c>
      <c r="C212" t="s">
        <v>352</v>
      </c>
      <c r="D212" t="s">
        <v>337</v>
      </c>
      <c r="E212" t="s">
        <v>339</v>
      </c>
      <c r="F212" t="s">
        <v>340</v>
      </c>
      <c r="G212" t="s">
        <v>343</v>
      </c>
      <c r="H212" t="s">
        <v>344</v>
      </c>
    </row>
    <row r="213" spans="1:8" x14ac:dyDescent="0.2">
      <c r="A213" t="s">
        <v>41</v>
      </c>
      <c r="B213">
        <v>148.4714241852713</v>
      </c>
      <c r="C213">
        <v>173.74562701040131</v>
      </c>
      <c r="D213">
        <v>166.59021222144429</v>
      </c>
      <c r="E213" t="s">
        <v>348</v>
      </c>
      <c r="F213" t="s">
        <v>348</v>
      </c>
      <c r="G213" t="s">
        <v>453</v>
      </c>
      <c r="H213" t="s">
        <v>454</v>
      </c>
    </row>
    <row r="214" spans="1:8" x14ac:dyDescent="0.2">
      <c r="A214" t="s">
        <v>455</v>
      </c>
      <c r="B214">
        <v>50248</v>
      </c>
      <c r="C214">
        <v>35367</v>
      </c>
      <c r="D214">
        <v>10696</v>
      </c>
      <c r="E214" t="s">
        <v>348</v>
      </c>
      <c r="F214" t="s">
        <v>348</v>
      </c>
      <c r="G214" t="s">
        <v>355</v>
      </c>
    </row>
    <row r="215" spans="1:8" x14ac:dyDescent="0.2">
      <c r="A215" t="s">
        <v>456</v>
      </c>
      <c r="B215">
        <v>218083</v>
      </c>
      <c r="C215">
        <v>195054</v>
      </c>
      <c r="D215">
        <v>175587.20000000001</v>
      </c>
      <c r="E215" t="s">
        <v>348</v>
      </c>
      <c r="F215" t="s">
        <v>348</v>
      </c>
      <c r="G215" t="s">
        <v>355</v>
      </c>
    </row>
    <row r="216" spans="1:8" x14ac:dyDescent="0.2">
      <c r="A216" t="s">
        <v>457</v>
      </c>
      <c r="B216">
        <v>3956053</v>
      </c>
      <c r="C216">
        <v>4620530</v>
      </c>
      <c r="D216">
        <v>1801014</v>
      </c>
      <c r="E216">
        <v>452343.76699999999</v>
      </c>
      <c r="F216" t="s">
        <v>348</v>
      </c>
      <c r="G216" t="s">
        <v>355</v>
      </c>
    </row>
    <row r="217" spans="1:8" x14ac:dyDescent="0.2">
      <c r="A217" t="s">
        <v>458</v>
      </c>
      <c r="B217">
        <v>69.320238864000004</v>
      </c>
      <c r="C217">
        <v>37.740865200000002</v>
      </c>
      <c r="D217">
        <v>14.0479</v>
      </c>
      <c r="E217">
        <v>3.127453466</v>
      </c>
      <c r="F217" t="s">
        <v>348</v>
      </c>
      <c r="G217" t="s">
        <v>355</v>
      </c>
    </row>
    <row r="218" spans="1:8" x14ac:dyDescent="0.2">
      <c r="A218" t="s">
        <v>459</v>
      </c>
      <c r="B218">
        <v>1.01</v>
      </c>
      <c r="C218" t="s">
        <v>348</v>
      </c>
      <c r="D218" t="s">
        <v>348</v>
      </c>
      <c r="E218" t="s">
        <v>348</v>
      </c>
      <c r="F218" t="s">
        <v>348</v>
      </c>
      <c r="G218" t="s">
        <v>355</v>
      </c>
    </row>
    <row r="220" spans="1:8" x14ac:dyDescent="0.2">
      <c r="A220" s="28" t="s">
        <v>141</v>
      </c>
    </row>
    <row r="222" spans="1:8" x14ac:dyDescent="0.2">
      <c r="A222" t="s">
        <v>333</v>
      </c>
      <c r="B222" t="s">
        <v>351</v>
      </c>
      <c r="C222" t="s">
        <v>352</v>
      </c>
      <c r="D222" t="s">
        <v>337</v>
      </c>
      <c r="E222" t="s">
        <v>340</v>
      </c>
      <c r="F222" t="s">
        <v>341</v>
      </c>
      <c r="G222" t="s">
        <v>343</v>
      </c>
      <c r="H222" t="s">
        <v>344</v>
      </c>
    </row>
    <row r="223" spans="1:8" x14ac:dyDescent="0.2">
      <c r="A223" t="s">
        <v>460</v>
      </c>
      <c r="B223">
        <v>3300.71</v>
      </c>
      <c r="C223">
        <v>2700.58</v>
      </c>
      <c r="D223">
        <v>2387.1990000000001</v>
      </c>
      <c r="E223">
        <v>1926.13</v>
      </c>
      <c r="F223" t="s">
        <v>348</v>
      </c>
      <c r="G223" t="s">
        <v>461</v>
      </c>
      <c r="H223" t="s">
        <v>462</v>
      </c>
    </row>
    <row r="224" spans="1:8" x14ac:dyDescent="0.2">
      <c r="A224" t="s">
        <v>304</v>
      </c>
      <c r="B224">
        <v>5540.9369999999999</v>
      </c>
      <c r="C224">
        <v>3886.8310000000001</v>
      </c>
      <c r="D224">
        <v>3615.8449999999998</v>
      </c>
      <c r="E224">
        <v>2382.7750000000001</v>
      </c>
      <c r="F224" t="s">
        <v>348</v>
      </c>
      <c r="G224" t="s">
        <v>461</v>
      </c>
    </row>
    <row r="225" spans="1:9" x14ac:dyDescent="0.2">
      <c r="A225" t="s">
        <v>463</v>
      </c>
      <c r="B225">
        <v>2848.7816007793231</v>
      </c>
      <c r="C225">
        <v>2027.641681733998</v>
      </c>
      <c r="D225">
        <v>1932.921822923026</v>
      </c>
      <c r="E225">
        <v>1508.277913000207</v>
      </c>
      <c r="F225" t="s">
        <v>348</v>
      </c>
      <c r="G225" t="s">
        <v>355</v>
      </c>
    </row>
    <row r="226" spans="1:9" x14ac:dyDescent="0.2">
      <c r="A226" t="s">
        <v>90</v>
      </c>
      <c r="B226">
        <v>31.652516532853511</v>
      </c>
      <c r="C226">
        <v>32.313830984676208</v>
      </c>
      <c r="D226">
        <v>34.053118980487262</v>
      </c>
      <c r="E226">
        <v>23.59257588316142</v>
      </c>
      <c r="F226" t="s">
        <v>348</v>
      </c>
      <c r="G226" t="s">
        <v>355</v>
      </c>
    </row>
    <row r="227" spans="1:9" x14ac:dyDescent="0.2">
      <c r="A227" t="s">
        <v>60</v>
      </c>
      <c r="B227">
        <v>188828</v>
      </c>
      <c r="C227">
        <v>163682.29999999999</v>
      </c>
      <c r="D227">
        <v>147801.4</v>
      </c>
      <c r="E227">
        <v>103939.8775330397</v>
      </c>
      <c r="F227">
        <v>101136.365572</v>
      </c>
      <c r="G227" t="s">
        <v>464</v>
      </c>
    </row>
    <row r="228" spans="1:9" x14ac:dyDescent="0.2">
      <c r="A228" t="s">
        <v>50</v>
      </c>
      <c r="B228">
        <v>3462.7395938418349</v>
      </c>
      <c r="C228">
        <v>3285.1306614073401</v>
      </c>
      <c r="D228">
        <v>3136.517057389121</v>
      </c>
      <c r="E228">
        <v>2729.0372027861049</v>
      </c>
      <c r="F228">
        <v>2616.921152535765</v>
      </c>
      <c r="G228" t="s">
        <v>465</v>
      </c>
    </row>
    <row r="229" spans="1:9" x14ac:dyDescent="0.2">
      <c r="A229" t="s">
        <v>52</v>
      </c>
      <c r="B229">
        <v>18.53</v>
      </c>
      <c r="C229">
        <v>25.4</v>
      </c>
      <c r="D229">
        <v>24.82</v>
      </c>
      <c r="E229">
        <v>26.44</v>
      </c>
      <c r="F229" t="s">
        <v>348</v>
      </c>
      <c r="G229" t="s">
        <v>355</v>
      </c>
    </row>
    <row r="230" spans="1:9" x14ac:dyDescent="0.2">
      <c r="A230" t="s">
        <v>466</v>
      </c>
      <c r="B230">
        <v>9.0451464859864998</v>
      </c>
      <c r="C230">
        <v>7.0952891693389999</v>
      </c>
      <c r="D230">
        <v>6.7171272760314</v>
      </c>
      <c r="E230">
        <v>4.6978353119919998</v>
      </c>
      <c r="F230">
        <v>4.6140368614577998</v>
      </c>
      <c r="G230" t="s">
        <v>467</v>
      </c>
    </row>
    <row r="232" spans="1:9" x14ac:dyDescent="0.2">
      <c r="A232" s="28" t="s">
        <v>142</v>
      </c>
    </row>
    <row r="234" spans="1:9" x14ac:dyDescent="0.2">
      <c r="A234" t="s">
        <v>314</v>
      </c>
      <c r="B234" t="s">
        <v>405</v>
      </c>
      <c r="C234" t="s">
        <v>406</v>
      </c>
      <c r="D234" t="s">
        <v>305</v>
      </c>
      <c r="E234" t="s">
        <v>343</v>
      </c>
      <c r="F234" t="s">
        <v>344</v>
      </c>
    </row>
    <row r="235" spans="1:9" x14ac:dyDescent="0.2">
      <c r="A235" t="s">
        <v>315</v>
      </c>
      <c r="B235">
        <v>2024</v>
      </c>
      <c r="C235" s="33">
        <v>4.6140368614577998</v>
      </c>
      <c r="D235" t="s">
        <v>306</v>
      </c>
      <c r="E235" t="s">
        <v>467</v>
      </c>
      <c r="F235" t="s">
        <v>467</v>
      </c>
      <c r="G235" t="str">
        <f>"Treibhausgasemissionen "&amp;B237</f>
        <v>Treibhausgasemissionen 2024</v>
      </c>
      <c r="I235" s="8" t="str">
        <f>IF(C235="NA","keine Daten verfügbar","")</f>
        <v/>
      </c>
    </row>
    <row r="237" spans="1:9" x14ac:dyDescent="0.2">
      <c r="A237" t="s">
        <v>332</v>
      </c>
      <c r="B237">
        <v>2024</v>
      </c>
      <c r="C237" s="33">
        <v>17.344395558818999</v>
      </c>
      <c r="D237" t="s">
        <v>332</v>
      </c>
      <c r="E237" t="s">
        <v>467</v>
      </c>
    </row>
    <row r="238" spans="1:9" x14ac:dyDescent="0.2">
      <c r="A238" t="s">
        <v>468</v>
      </c>
      <c r="B238">
        <v>2024</v>
      </c>
      <c r="C238" s="33">
        <v>10.811534962181</v>
      </c>
      <c r="D238" t="s">
        <v>449</v>
      </c>
      <c r="E238" t="s">
        <v>467</v>
      </c>
    </row>
    <row r="239" spans="1:9" x14ac:dyDescent="0.2">
      <c r="A239" t="s">
        <v>469</v>
      </c>
      <c r="B239">
        <v>2024</v>
      </c>
      <c r="C239" s="33">
        <v>8.0135331275054007</v>
      </c>
      <c r="D239" t="s">
        <v>470</v>
      </c>
      <c r="E239" t="s">
        <v>467</v>
      </c>
    </row>
    <row r="240" spans="1:9" x14ac:dyDescent="0.2">
      <c r="A240" t="s">
        <v>471</v>
      </c>
      <c r="B240">
        <v>2024</v>
      </c>
      <c r="C240" s="33">
        <v>7.1378475703047002</v>
      </c>
      <c r="D240" t="s">
        <v>472</v>
      </c>
      <c r="E240" t="s">
        <v>467</v>
      </c>
    </row>
    <row r="241" spans="1:12" x14ac:dyDescent="0.2">
      <c r="A241" t="s">
        <v>473</v>
      </c>
      <c r="B241">
        <v>2024</v>
      </c>
      <c r="C241" s="33">
        <v>3.0384144187064002</v>
      </c>
      <c r="D241" t="s">
        <v>474</v>
      </c>
      <c r="E241" t="s">
        <v>467</v>
      </c>
    </row>
    <row r="242" spans="1:12" x14ac:dyDescent="0.2">
      <c r="A242" t="s">
        <v>475</v>
      </c>
      <c r="B242">
        <v>2024</v>
      </c>
      <c r="C242" s="33">
        <v>6.5615314537218996</v>
      </c>
      <c r="D242" t="s">
        <v>476</v>
      </c>
      <c r="E242" t="s">
        <v>467</v>
      </c>
    </row>
    <row r="244" spans="1:12" x14ac:dyDescent="0.2">
      <c r="A244" s="28" t="s">
        <v>143</v>
      </c>
    </row>
    <row r="246" spans="1:12" x14ac:dyDescent="0.2">
      <c r="A246" t="s">
        <v>333</v>
      </c>
      <c r="B246" t="s">
        <v>350</v>
      </c>
      <c r="C246" t="s">
        <v>334</v>
      </c>
      <c r="D246" t="s">
        <v>335</v>
      </c>
      <c r="E246" t="s">
        <v>336</v>
      </c>
      <c r="F246" t="s">
        <v>337</v>
      </c>
      <c r="G246" t="s">
        <v>338</v>
      </c>
      <c r="H246" t="s">
        <v>339</v>
      </c>
      <c r="I246" t="s">
        <v>340</v>
      </c>
      <c r="J246" t="s">
        <v>341</v>
      </c>
      <c r="K246" t="s">
        <v>343</v>
      </c>
      <c r="L246" t="s">
        <v>344</v>
      </c>
    </row>
    <row r="247" spans="1:12" x14ac:dyDescent="0.2">
      <c r="A247" t="s">
        <v>56</v>
      </c>
      <c r="B247">
        <v>53.000999999999998</v>
      </c>
      <c r="C247">
        <v>58.889499999999998</v>
      </c>
      <c r="D247">
        <v>62.553199999999997</v>
      </c>
      <c r="E247">
        <v>70.124799999999993</v>
      </c>
      <c r="F247">
        <v>75.037899999999993</v>
      </c>
      <c r="G247">
        <v>79.218299999999999</v>
      </c>
      <c r="H247">
        <v>80.474296570000007</v>
      </c>
      <c r="I247">
        <v>81.580596920000005</v>
      </c>
      <c r="J247">
        <v>82.474899289999996</v>
      </c>
      <c r="K247" t="s">
        <v>355</v>
      </c>
      <c r="L247" t="s">
        <v>167</v>
      </c>
    </row>
    <row r="249" spans="1:12" x14ac:dyDescent="0.2">
      <c r="A249" s="28" t="s">
        <v>144</v>
      </c>
    </row>
    <row r="251" spans="1:12" x14ac:dyDescent="0.2">
      <c r="A251" t="s">
        <v>333</v>
      </c>
      <c r="B251" t="s">
        <v>351</v>
      </c>
      <c r="C251" t="s">
        <v>352</v>
      </c>
      <c r="D251" t="s">
        <v>337</v>
      </c>
      <c r="E251" t="s">
        <v>340</v>
      </c>
      <c r="F251" t="s">
        <v>341</v>
      </c>
      <c r="G251" t="s">
        <v>343</v>
      </c>
      <c r="H251" t="s">
        <v>344</v>
      </c>
    </row>
    <row r="252" spans="1:12" x14ac:dyDescent="0.2">
      <c r="A252" t="s">
        <v>477</v>
      </c>
      <c r="B252">
        <v>0.80278000000000005</v>
      </c>
      <c r="C252">
        <v>0.61477000000000004</v>
      </c>
      <c r="D252">
        <v>0.40317999999999998</v>
      </c>
      <c r="E252">
        <v>0.32208999999999999</v>
      </c>
      <c r="F252">
        <v>0.36987999999999999</v>
      </c>
      <c r="G252" t="s">
        <v>396</v>
      </c>
      <c r="H252" t="s">
        <v>478</v>
      </c>
    </row>
    <row r="253" spans="1:12" x14ac:dyDescent="0.2">
      <c r="A253" t="s">
        <v>127</v>
      </c>
      <c r="B253" t="s">
        <v>348</v>
      </c>
      <c r="C253">
        <v>1494839137</v>
      </c>
      <c r="D253">
        <v>1175961260</v>
      </c>
      <c r="E253">
        <v>728946823</v>
      </c>
      <c r="F253">
        <v>810228284</v>
      </c>
      <c r="G253" t="s">
        <v>355</v>
      </c>
    </row>
    <row r="254" spans="1:12" x14ac:dyDescent="0.2">
      <c r="A254" t="s">
        <v>479</v>
      </c>
      <c r="B254">
        <v>2980</v>
      </c>
      <c r="C254">
        <v>2770</v>
      </c>
      <c r="D254">
        <v>1650</v>
      </c>
      <c r="E254">
        <v>1214</v>
      </c>
      <c r="F254">
        <v>1168</v>
      </c>
      <c r="G254" t="s">
        <v>480</v>
      </c>
    </row>
    <row r="255" spans="1:12" x14ac:dyDescent="0.2">
      <c r="A255" t="s">
        <v>481</v>
      </c>
      <c r="B255">
        <v>117.7678197</v>
      </c>
      <c r="C255">
        <v>142.00303790000001</v>
      </c>
      <c r="D255">
        <v>129.3411657</v>
      </c>
      <c r="E255">
        <v>133.38012811971001</v>
      </c>
      <c r="F255" t="s">
        <v>348</v>
      </c>
      <c r="G255" t="s">
        <v>355</v>
      </c>
    </row>
    <row r="256" spans="1:12" x14ac:dyDescent="0.2">
      <c r="A256" t="s">
        <v>56</v>
      </c>
      <c r="B256">
        <v>23.3</v>
      </c>
      <c r="C256">
        <v>48.884599999999999</v>
      </c>
      <c r="D256">
        <v>75.037899999999993</v>
      </c>
      <c r="E256">
        <v>81.580596920000005</v>
      </c>
      <c r="F256">
        <v>82.474899289999996</v>
      </c>
      <c r="G256" t="s">
        <v>482</v>
      </c>
    </row>
    <row r="257" spans="1:35" x14ac:dyDescent="0.2">
      <c r="A257" t="s">
        <v>483</v>
      </c>
      <c r="B257">
        <v>6.4549040460000002</v>
      </c>
      <c r="C257">
        <v>11.64370424</v>
      </c>
      <c r="D257">
        <v>18.617013480000001</v>
      </c>
      <c r="E257">
        <v>21.377415151090201</v>
      </c>
      <c r="F257">
        <v>21.653932721260901</v>
      </c>
      <c r="G257" t="s">
        <v>355</v>
      </c>
    </row>
    <row r="259" spans="1:35" x14ac:dyDescent="0.2">
      <c r="A259" s="28" t="s">
        <v>155</v>
      </c>
    </row>
    <row r="261" spans="1:35" x14ac:dyDescent="0.2">
      <c r="B261" t="s">
        <v>351</v>
      </c>
      <c r="C261" t="s">
        <v>352</v>
      </c>
      <c r="D261" t="s">
        <v>337</v>
      </c>
      <c r="E261" t="s">
        <v>341</v>
      </c>
      <c r="F261" t="s">
        <v>342</v>
      </c>
      <c r="G261" t="s">
        <v>343</v>
      </c>
      <c r="H261" t="s">
        <v>344</v>
      </c>
    </row>
    <row r="262" spans="1:35" x14ac:dyDescent="0.2">
      <c r="A262" t="s">
        <v>484</v>
      </c>
      <c r="B262">
        <v>794584031</v>
      </c>
      <c r="C262">
        <v>477188303</v>
      </c>
      <c r="D262">
        <v>829294394</v>
      </c>
      <c r="E262">
        <v>810238373</v>
      </c>
      <c r="F262">
        <v>730544817</v>
      </c>
      <c r="G262" t="s">
        <v>485</v>
      </c>
      <c r="H262" t="s">
        <v>486</v>
      </c>
    </row>
    <row r="263" spans="1:35" x14ac:dyDescent="0.2">
      <c r="A263" t="s">
        <v>487</v>
      </c>
      <c r="B263">
        <v>6.9913699178807912E-3</v>
      </c>
      <c r="C263">
        <v>3.5736599706147451E-3</v>
      </c>
      <c r="D263">
        <v>5.742192263215205E-3</v>
      </c>
      <c r="E263">
        <v>4.2872080604492019E-3</v>
      </c>
      <c r="F263">
        <v>3.713651270577495E-3</v>
      </c>
      <c r="G263" t="s">
        <v>485</v>
      </c>
      <c r="H263" t="s">
        <v>486</v>
      </c>
    </row>
    <row r="264" spans="1:35" x14ac:dyDescent="0.2">
      <c r="A264" t="s">
        <v>488</v>
      </c>
      <c r="B264">
        <v>666763825</v>
      </c>
      <c r="C264">
        <v>335338467</v>
      </c>
      <c r="D264">
        <v>529056317</v>
      </c>
      <c r="E264">
        <v>665600066</v>
      </c>
      <c r="F264">
        <v>777183763</v>
      </c>
      <c r="G264" t="s">
        <v>485</v>
      </c>
      <c r="H264" t="s">
        <v>486</v>
      </c>
    </row>
    <row r="265" spans="1:35" x14ac:dyDescent="0.2">
      <c r="A265" t="s">
        <v>489</v>
      </c>
      <c r="B265">
        <v>6.0962541226967631E-3</v>
      </c>
      <c r="C265">
        <v>2.5493583185773618E-3</v>
      </c>
      <c r="D265">
        <v>3.7109455936178829E-3</v>
      </c>
      <c r="E265">
        <v>3.481464570709148E-3</v>
      </c>
      <c r="F265">
        <v>4.0875102760109311E-3</v>
      </c>
      <c r="G265" t="s">
        <v>485</v>
      </c>
      <c r="H265" t="s">
        <v>486</v>
      </c>
    </row>
    <row r="267" spans="1:35" x14ac:dyDescent="0.2">
      <c r="A267" s="28" t="s">
        <v>157</v>
      </c>
    </row>
    <row r="268" spans="1:35" x14ac:dyDescent="0.2">
      <c r="C268">
        <f>IF(C269="","",1)</f>
        <v>1</v>
      </c>
      <c r="D268">
        <f t="shared" ref="D268:AI268" si="0">IF(D269="","",C268+1)</f>
        <v>2</v>
      </c>
      <c r="E268">
        <f t="shared" si="0"/>
        <v>3</v>
      </c>
      <c r="F268">
        <f t="shared" si="0"/>
        <v>4</v>
      </c>
      <c r="G268">
        <f t="shared" si="0"/>
        <v>5</v>
      </c>
      <c r="H268">
        <f t="shared" si="0"/>
        <v>6</v>
      </c>
      <c r="I268">
        <f t="shared" si="0"/>
        <v>7</v>
      </c>
      <c r="J268">
        <f t="shared" si="0"/>
        <v>8</v>
      </c>
      <c r="K268">
        <f t="shared" si="0"/>
        <v>9</v>
      </c>
      <c r="L268">
        <f t="shared" si="0"/>
        <v>10</v>
      </c>
      <c r="M268">
        <f t="shared" si="0"/>
        <v>11</v>
      </c>
      <c r="N268">
        <f t="shared" si="0"/>
        <v>12</v>
      </c>
      <c r="O268">
        <f t="shared" si="0"/>
        <v>13</v>
      </c>
      <c r="P268">
        <f t="shared" si="0"/>
        <v>14</v>
      </c>
      <c r="Q268">
        <f t="shared" si="0"/>
        <v>15</v>
      </c>
      <c r="R268">
        <f t="shared" si="0"/>
        <v>16</v>
      </c>
      <c r="S268">
        <f t="shared" si="0"/>
        <v>17</v>
      </c>
      <c r="T268">
        <f t="shared" si="0"/>
        <v>18</v>
      </c>
      <c r="U268">
        <f t="shared" si="0"/>
        <v>19</v>
      </c>
      <c r="V268">
        <f t="shared" si="0"/>
        <v>20</v>
      </c>
      <c r="W268">
        <f t="shared" si="0"/>
        <v>21</v>
      </c>
      <c r="X268">
        <f t="shared" si="0"/>
        <v>22</v>
      </c>
      <c r="Y268">
        <f t="shared" si="0"/>
        <v>23</v>
      </c>
      <c r="Z268">
        <f t="shared" si="0"/>
        <v>24</v>
      </c>
      <c r="AA268">
        <f t="shared" si="0"/>
        <v>25</v>
      </c>
      <c r="AB268">
        <f t="shared" si="0"/>
        <v>26</v>
      </c>
      <c r="AC268">
        <f t="shared" si="0"/>
        <v>27</v>
      </c>
      <c r="AD268">
        <f t="shared" si="0"/>
        <v>28</v>
      </c>
      <c r="AE268">
        <f t="shared" si="0"/>
        <v>29</v>
      </c>
      <c r="AF268">
        <f t="shared" si="0"/>
        <v>30</v>
      </c>
      <c r="AG268">
        <f t="shared" si="0"/>
        <v>31</v>
      </c>
      <c r="AH268" t="str">
        <f t="shared" si="0"/>
        <v/>
      </c>
      <c r="AI268" t="str">
        <f t="shared" si="0"/>
        <v/>
      </c>
    </row>
    <row r="269" spans="1:35" x14ac:dyDescent="0.2">
      <c r="B269" t="s">
        <v>7</v>
      </c>
      <c r="C269" t="s">
        <v>490</v>
      </c>
      <c r="D269" t="s">
        <v>491</v>
      </c>
      <c r="E269" t="s">
        <v>492</v>
      </c>
      <c r="F269" t="s">
        <v>493</v>
      </c>
      <c r="G269" t="s">
        <v>494</v>
      </c>
      <c r="H269" t="s">
        <v>384</v>
      </c>
      <c r="I269" t="s">
        <v>495</v>
      </c>
      <c r="J269" t="s">
        <v>496</v>
      </c>
      <c r="K269" t="s">
        <v>497</v>
      </c>
      <c r="L269" t="s">
        <v>498</v>
      </c>
      <c r="M269" t="s">
        <v>499</v>
      </c>
      <c r="N269" t="s">
        <v>500</v>
      </c>
      <c r="O269" t="s">
        <v>501</v>
      </c>
      <c r="P269" t="s">
        <v>502</v>
      </c>
      <c r="Q269" t="s">
        <v>503</v>
      </c>
      <c r="R269" t="s">
        <v>351</v>
      </c>
      <c r="S269" t="s">
        <v>504</v>
      </c>
      <c r="T269" t="s">
        <v>505</v>
      </c>
      <c r="U269" t="s">
        <v>506</v>
      </c>
      <c r="V269" t="s">
        <v>507</v>
      </c>
      <c r="W269" t="s">
        <v>352</v>
      </c>
      <c r="X269" t="s">
        <v>350</v>
      </c>
      <c r="Y269" t="s">
        <v>334</v>
      </c>
      <c r="Z269" t="s">
        <v>335</v>
      </c>
      <c r="AA269" t="s">
        <v>336</v>
      </c>
      <c r="AB269" t="s">
        <v>337</v>
      </c>
      <c r="AC269" t="s">
        <v>338</v>
      </c>
      <c r="AD269" t="s">
        <v>339</v>
      </c>
      <c r="AE269" t="s">
        <v>340</v>
      </c>
      <c r="AF269" t="s">
        <v>341</v>
      </c>
      <c r="AG269" t="s">
        <v>342</v>
      </c>
      <c r="AH269" t="s">
        <v>508</v>
      </c>
      <c r="AI269" t="s">
        <v>508</v>
      </c>
    </row>
    <row r="270" spans="1:35" x14ac:dyDescent="0.2">
      <c r="A270" t="s">
        <v>509</v>
      </c>
      <c r="B270" t="s">
        <v>510</v>
      </c>
      <c r="C270">
        <v>100</v>
      </c>
      <c r="D270">
        <v>148.10597601168681</v>
      </c>
      <c r="E270">
        <v>166.21255595072549</v>
      </c>
      <c r="F270">
        <v>206.36247206061171</v>
      </c>
      <c r="G270">
        <v>184.24303285231969</v>
      </c>
      <c r="H270">
        <v>253.03802466520779</v>
      </c>
      <c r="I270">
        <v>294.44931986888218</v>
      </c>
      <c r="J270">
        <v>279.13796498974699</v>
      </c>
      <c r="K270">
        <v>300.79240891655343</v>
      </c>
      <c r="L270">
        <v>371.19023233404022</v>
      </c>
      <c r="M270">
        <v>468.01411463231852</v>
      </c>
      <c r="N270">
        <v>464.4096855867424</v>
      </c>
      <c r="O270">
        <v>571.58142472660995</v>
      </c>
      <c r="P270">
        <v>575.20506632176091</v>
      </c>
      <c r="Q270">
        <v>441.61769645282999</v>
      </c>
      <c r="R270">
        <v>879.5290134846706</v>
      </c>
      <c r="S270">
        <v>1006.354980527771</v>
      </c>
      <c r="T270">
        <v>872.37548735918949</v>
      </c>
      <c r="U270">
        <v>740.76450184981525</v>
      </c>
      <c r="V270">
        <v>671.43195160009316</v>
      </c>
      <c r="W270">
        <v>528.20210450971683</v>
      </c>
      <c r="X270">
        <v>543.88241073984739</v>
      </c>
      <c r="Y270">
        <v>725.1926601308503</v>
      </c>
      <c r="Z270">
        <v>754.60260716854691</v>
      </c>
      <c r="AA270">
        <v>874.70893491035702</v>
      </c>
      <c r="AB270">
        <v>917.95008682119828</v>
      </c>
      <c r="AC270">
        <v>1161.403703606624</v>
      </c>
      <c r="AD270">
        <v>1302.2417792160261</v>
      </c>
      <c r="AE270">
        <v>1028.833773114058</v>
      </c>
      <c r="AF270">
        <v>896.85688245616711</v>
      </c>
      <c r="AG270">
        <v>808.64368919383583</v>
      </c>
      <c r="AH270" t="s">
        <v>508</v>
      </c>
      <c r="AI270" t="s">
        <v>508</v>
      </c>
    </row>
    <row r="271" spans="1:35" x14ac:dyDescent="0.2">
      <c r="A271" t="s">
        <v>511</v>
      </c>
      <c r="B271" t="s">
        <v>510</v>
      </c>
      <c r="C271">
        <v>100</v>
      </c>
      <c r="D271">
        <v>204.36940848537341</v>
      </c>
      <c r="E271">
        <v>213.5685482411663</v>
      </c>
      <c r="F271">
        <v>196.8663706600768</v>
      </c>
      <c r="G271">
        <v>146.73342204466431</v>
      </c>
      <c r="H271">
        <v>239.8078669781913</v>
      </c>
      <c r="I271">
        <v>303.64769258427879</v>
      </c>
      <c r="J271">
        <v>308.71185429117668</v>
      </c>
      <c r="K271">
        <v>413.49750837331288</v>
      </c>
      <c r="L271">
        <v>414.16355815100798</v>
      </c>
      <c r="M271">
        <v>529.33167595438806</v>
      </c>
      <c r="N271">
        <v>737.12813064444788</v>
      </c>
      <c r="O271">
        <v>833.81786446693593</v>
      </c>
      <c r="P271">
        <v>1018.078982307724</v>
      </c>
      <c r="Q271">
        <v>597.34385417879366</v>
      </c>
      <c r="R271">
        <v>751.73486775840092</v>
      </c>
      <c r="S271">
        <v>760.35646612859466</v>
      </c>
      <c r="T271">
        <v>759.95378473830931</v>
      </c>
      <c r="U271">
        <v>768.84506627610415</v>
      </c>
      <c r="V271">
        <v>577.24008681543125</v>
      </c>
      <c r="W271">
        <v>378.0733277552211</v>
      </c>
      <c r="X271">
        <v>452.97893470052782</v>
      </c>
      <c r="Y271">
        <v>524.81581665621422</v>
      </c>
      <c r="Z271">
        <v>559.84605916564578</v>
      </c>
      <c r="AA271">
        <v>644.97977680651252</v>
      </c>
      <c r="AB271">
        <v>596.47819150467808</v>
      </c>
      <c r="AC271">
        <v>700.59958956296373</v>
      </c>
      <c r="AD271">
        <v>571.77074982541058</v>
      </c>
      <c r="AE271">
        <v>694.47331136678247</v>
      </c>
      <c r="AF271">
        <v>750.42280164868419</v>
      </c>
      <c r="AG271">
        <v>876.22650089449814</v>
      </c>
      <c r="AH271" t="s">
        <v>508</v>
      </c>
      <c r="AI271" t="s">
        <v>508</v>
      </c>
    </row>
    <row r="272" spans="1:35" x14ac:dyDescent="0.2">
      <c r="A272" t="s">
        <v>512</v>
      </c>
      <c r="B272" t="s">
        <v>513</v>
      </c>
      <c r="C272">
        <v>-1.6453180000000001</v>
      </c>
      <c r="D272">
        <v>47.466979000000002</v>
      </c>
      <c r="E272">
        <v>39.268464999999999</v>
      </c>
      <c r="F272">
        <v>-11.818045</v>
      </c>
      <c r="G272">
        <v>-36.301161</v>
      </c>
      <c r="H272">
        <v>-15.89799</v>
      </c>
      <c r="I272">
        <v>3.3140230000000002</v>
      </c>
      <c r="J272">
        <v>21.638349000000002</v>
      </c>
      <c r="K272">
        <v>95.016683</v>
      </c>
      <c r="L272">
        <v>32.008651</v>
      </c>
      <c r="M272">
        <v>46.686317000000003</v>
      </c>
      <c r="N272">
        <v>234.25117399999999</v>
      </c>
      <c r="O272">
        <v>223.19066799999999</v>
      </c>
      <c r="P272">
        <v>383.350481</v>
      </c>
      <c r="Q272">
        <v>130.85790700000001</v>
      </c>
      <c r="R272">
        <v>-127.820206</v>
      </c>
      <c r="S272">
        <v>-234.75023999999999</v>
      </c>
      <c r="T272">
        <v>-114.067662</v>
      </c>
      <c r="U272">
        <v>12.718595000000001</v>
      </c>
      <c r="V272">
        <v>-94.592241999999999</v>
      </c>
      <c r="W272">
        <v>-141.84983600000001</v>
      </c>
      <c r="X272">
        <v>-89.576954999999998</v>
      </c>
      <c r="Y272">
        <v>-189.65932100000001</v>
      </c>
      <c r="Z272">
        <v>-185.15819300000001</v>
      </c>
      <c r="AA272">
        <v>-218.15386599999999</v>
      </c>
      <c r="AB272">
        <v>-300.23807699999998</v>
      </c>
      <c r="AC272">
        <v>-427.826707</v>
      </c>
      <c r="AD272">
        <v>-669.32952599999999</v>
      </c>
      <c r="AE272">
        <v>-313.49419599999999</v>
      </c>
      <c r="AF272">
        <v>-144.638307</v>
      </c>
      <c r="AG272">
        <v>46.638945999999997</v>
      </c>
      <c r="AH272" t="s">
        <v>508</v>
      </c>
      <c r="AI272" t="s">
        <v>508</v>
      </c>
    </row>
    <row r="274" spans="1:9" x14ac:dyDescent="0.2">
      <c r="A274" s="28" t="s">
        <v>158</v>
      </c>
    </row>
    <row r="276" spans="1:9" x14ac:dyDescent="0.2">
      <c r="A276" t="s">
        <v>427</v>
      </c>
      <c r="B276" t="s">
        <v>405</v>
      </c>
      <c r="C276" t="s">
        <v>314</v>
      </c>
      <c r="D276" t="s">
        <v>406</v>
      </c>
      <c r="E276" t="s">
        <v>428</v>
      </c>
      <c r="F276" t="s">
        <v>429</v>
      </c>
    </row>
    <row r="277" spans="1:9" x14ac:dyDescent="0.2">
      <c r="A277" t="s">
        <v>430</v>
      </c>
      <c r="B277" t="s">
        <v>342</v>
      </c>
      <c r="C277" t="s">
        <v>315</v>
      </c>
      <c r="D277">
        <v>777183763</v>
      </c>
      <c r="E277">
        <v>1</v>
      </c>
      <c r="F277" t="s">
        <v>431</v>
      </c>
      <c r="I277" t="str">
        <f>"Top 5  Exportgüter "&amp;B277</f>
        <v>Top 5  Exportgüter 2025</v>
      </c>
    </row>
    <row r="278" spans="1:9" x14ac:dyDescent="0.2">
      <c r="A278" t="s">
        <v>430</v>
      </c>
      <c r="B278" t="s">
        <v>342</v>
      </c>
      <c r="C278" t="s">
        <v>315</v>
      </c>
      <c r="D278">
        <v>152497894</v>
      </c>
      <c r="E278">
        <v>0.196218579517596</v>
      </c>
      <c r="F278" t="s">
        <v>441</v>
      </c>
    </row>
    <row r="279" spans="1:9" x14ac:dyDescent="0.2">
      <c r="A279" t="s">
        <v>430</v>
      </c>
      <c r="B279" t="s">
        <v>342</v>
      </c>
      <c r="C279" t="s">
        <v>315</v>
      </c>
      <c r="D279">
        <v>152450223</v>
      </c>
      <c r="E279">
        <v>0.1961572413859089</v>
      </c>
      <c r="F279" t="s">
        <v>514</v>
      </c>
    </row>
    <row r="280" spans="1:9" x14ac:dyDescent="0.2">
      <c r="A280" t="s">
        <v>430</v>
      </c>
      <c r="B280" t="s">
        <v>342</v>
      </c>
      <c r="C280" t="s">
        <v>315</v>
      </c>
      <c r="D280">
        <v>59172800</v>
      </c>
      <c r="E280">
        <v>7.6137463000497604E-2</v>
      </c>
      <c r="F280" t="s">
        <v>438</v>
      </c>
    </row>
    <row r="281" spans="1:9" x14ac:dyDescent="0.2">
      <c r="A281" t="s">
        <v>430</v>
      </c>
      <c r="B281" t="s">
        <v>342</v>
      </c>
      <c r="C281" t="s">
        <v>315</v>
      </c>
      <c r="D281">
        <v>42016179</v>
      </c>
      <c r="E281">
        <v>5.4062090589507082E-2</v>
      </c>
      <c r="F281" t="s">
        <v>515</v>
      </c>
    </row>
    <row r="282" spans="1:9" x14ac:dyDescent="0.2">
      <c r="A282" t="s">
        <v>430</v>
      </c>
      <c r="B282" t="s">
        <v>342</v>
      </c>
      <c r="C282" t="s">
        <v>315</v>
      </c>
      <c r="D282">
        <v>37748107</v>
      </c>
      <c r="E282">
        <v>4.8570375240842491E-2</v>
      </c>
      <c r="F282" t="s">
        <v>516</v>
      </c>
    </row>
    <row r="283" spans="1:9" x14ac:dyDescent="0.2">
      <c r="A283" t="s">
        <v>437</v>
      </c>
      <c r="B283" t="s">
        <v>342</v>
      </c>
      <c r="C283" t="s">
        <v>315</v>
      </c>
      <c r="D283">
        <v>730544817</v>
      </c>
      <c r="E283">
        <v>1</v>
      </c>
      <c r="F283" t="s">
        <v>431</v>
      </c>
      <c r="I283" t="str">
        <f>"Top 5  Importgüter "&amp;B283</f>
        <v>Top 5  Importgüter 2025</v>
      </c>
    </row>
    <row r="284" spans="1:9" x14ac:dyDescent="0.2">
      <c r="A284" t="s">
        <v>437</v>
      </c>
      <c r="B284" t="s">
        <v>342</v>
      </c>
      <c r="C284" t="s">
        <v>315</v>
      </c>
      <c r="D284">
        <v>253527270</v>
      </c>
      <c r="E284">
        <v>0.3470386266527985</v>
      </c>
      <c r="F284" t="s">
        <v>436</v>
      </c>
    </row>
    <row r="285" spans="1:9" x14ac:dyDescent="0.2">
      <c r="A285" t="s">
        <v>437</v>
      </c>
      <c r="B285" t="s">
        <v>342</v>
      </c>
      <c r="C285" t="s">
        <v>315</v>
      </c>
      <c r="D285">
        <v>66095714</v>
      </c>
      <c r="E285">
        <v>9.0474550584622102E-2</v>
      </c>
      <c r="F285" t="s">
        <v>517</v>
      </c>
    </row>
    <row r="286" spans="1:9" x14ac:dyDescent="0.2">
      <c r="A286" t="s">
        <v>437</v>
      </c>
      <c r="B286" t="s">
        <v>342</v>
      </c>
      <c r="C286" t="s">
        <v>315</v>
      </c>
      <c r="D286">
        <v>64250954</v>
      </c>
      <c r="E286">
        <v>8.7949366698470463E-2</v>
      </c>
      <c r="F286" t="s">
        <v>438</v>
      </c>
    </row>
    <row r="287" spans="1:9" x14ac:dyDescent="0.2">
      <c r="A287" t="s">
        <v>437</v>
      </c>
      <c r="B287" t="s">
        <v>342</v>
      </c>
      <c r="C287" t="s">
        <v>315</v>
      </c>
      <c r="D287">
        <v>57120531</v>
      </c>
      <c r="E287">
        <v>7.8188948399588745E-2</v>
      </c>
      <c r="F287" t="s">
        <v>518</v>
      </c>
    </row>
    <row r="288" spans="1:9" x14ac:dyDescent="0.2">
      <c r="A288" t="s">
        <v>437</v>
      </c>
      <c r="B288" t="s">
        <v>342</v>
      </c>
      <c r="C288" t="s">
        <v>315</v>
      </c>
      <c r="D288">
        <v>45976074</v>
      </c>
      <c r="E288">
        <v>6.2933954125910935E-2</v>
      </c>
      <c r="F288" t="s">
        <v>519</v>
      </c>
    </row>
    <row r="290" spans="1:8" x14ac:dyDescent="0.2">
      <c r="A290" s="28" t="s">
        <v>163</v>
      </c>
    </row>
    <row r="291" spans="1:8" x14ac:dyDescent="0.2">
      <c r="A291" s="8" t="s">
        <v>306</v>
      </c>
      <c r="B291" t="s">
        <v>520</v>
      </c>
      <c r="C291" s="40"/>
      <c r="D291" s="40"/>
      <c r="E291" s="40"/>
    </row>
    <row r="293" spans="1:8" x14ac:dyDescent="0.2">
      <c r="A293" s="28" t="s">
        <v>61</v>
      </c>
    </row>
    <row r="295" spans="1:8" x14ac:dyDescent="0.2">
      <c r="A295" t="s">
        <v>333</v>
      </c>
      <c r="B295" t="s">
        <v>521</v>
      </c>
      <c r="C295" t="s">
        <v>522</v>
      </c>
      <c r="D295" t="s">
        <v>523</v>
      </c>
      <c r="E295" t="s">
        <v>524</v>
      </c>
      <c r="F295" t="s">
        <v>385</v>
      </c>
      <c r="G295" t="s">
        <v>343</v>
      </c>
      <c r="H295" t="s">
        <v>344</v>
      </c>
    </row>
    <row r="296" spans="1:8" x14ac:dyDescent="0.2">
      <c r="A296" t="s">
        <v>347</v>
      </c>
      <c r="B296">
        <v>2</v>
      </c>
      <c r="C296">
        <v>3.5</v>
      </c>
      <c r="D296">
        <v>4.2</v>
      </c>
      <c r="E296">
        <v>3.9</v>
      </c>
      <c r="F296">
        <v>3.7</v>
      </c>
      <c r="G296" t="s">
        <v>345</v>
      </c>
      <c r="H296" t="s">
        <v>328</v>
      </c>
    </row>
    <row r="297" spans="1:8" x14ac:dyDescent="0.2">
      <c r="A297" t="s">
        <v>329</v>
      </c>
      <c r="B297">
        <v>225.337244</v>
      </c>
      <c r="C297">
        <v>238.711682</v>
      </c>
      <c r="D297">
        <v>251.09527499999999</v>
      </c>
      <c r="E297">
        <v>260.887991</v>
      </c>
      <c r="F297">
        <v>274.47605800000002</v>
      </c>
      <c r="G297" t="s">
        <v>345</v>
      </c>
    </row>
    <row r="298" spans="1:8" x14ac:dyDescent="0.2">
      <c r="A298" t="s">
        <v>91</v>
      </c>
      <c r="B298">
        <v>6980.1175329999996</v>
      </c>
      <c r="C298">
        <v>7298.7903040000001</v>
      </c>
      <c r="D298">
        <v>7533.4962009999999</v>
      </c>
      <c r="E298">
        <v>7774.4041930000003</v>
      </c>
      <c r="F298">
        <v>8196.7416589999993</v>
      </c>
      <c r="G298" t="s">
        <v>345</v>
      </c>
    </row>
    <row r="299" spans="1:8" x14ac:dyDescent="0.2">
      <c r="A299" t="s">
        <v>327</v>
      </c>
      <c r="B299">
        <v>32.282729000000003</v>
      </c>
      <c r="C299">
        <v>32.705649999999999</v>
      </c>
      <c r="D299">
        <v>33.330511000000001</v>
      </c>
      <c r="E299">
        <v>33.557296999999998</v>
      </c>
      <c r="F299">
        <v>33.485996</v>
      </c>
      <c r="G299" t="s">
        <v>345</v>
      </c>
    </row>
    <row r="300" spans="1:8" x14ac:dyDescent="0.2">
      <c r="A300" t="s">
        <v>118</v>
      </c>
      <c r="B300">
        <v>10.187599000000001</v>
      </c>
      <c r="C300">
        <v>11.999987000000001</v>
      </c>
      <c r="D300">
        <v>11.5</v>
      </c>
      <c r="E300">
        <v>10.870386999999999</v>
      </c>
      <c r="F300">
        <v>9.9776989999999994</v>
      </c>
      <c r="G300" t="s">
        <v>345</v>
      </c>
    </row>
    <row r="301" spans="1:8" x14ac:dyDescent="0.2">
      <c r="A301" t="s">
        <v>106</v>
      </c>
      <c r="B301">
        <v>-42.575526000000004</v>
      </c>
      <c r="C301">
        <v>-39.514102000000001</v>
      </c>
      <c r="D301">
        <v>-24.341691999999998</v>
      </c>
      <c r="E301">
        <v>-22.136355999999999</v>
      </c>
      <c r="F301">
        <v>-21.932337</v>
      </c>
      <c r="G301" t="s">
        <v>345</v>
      </c>
    </row>
    <row r="302" spans="1:8" x14ac:dyDescent="0.2">
      <c r="A302" t="s">
        <v>525</v>
      </c>
      <c r="B302">
        <v>-18.894136</v>
      </c>
      <c r="C302">
        <v>-16.553066000000001</v>
      </c>
      <c r="D302">
        <v>-9.6942050000000002</v>
      </c>
      <c r="E302">
        <v>-8.485004</v>
      </c>
      <c r="F302">
        <v>-7.9906189999999997</v>
      </c>
      <c r="G302" t="s">
        <v>345</v>
      </c>
    </row>
    <row r="303" spans="1:8" x14ac:dyDescent="0.2">
      <c r="A303" t="s">
        <v>71</v>
      </c>
      <c r="B303">
        <v>6.065544</v>
      </c>
      <c r="C303">
        <v>7.6565320000000003</v>
      </c>
      <c r="D303">
        <v>5.6987379999999996</v>
      </c>
      <c r="E303">
        <v>5.1812509999999996</v>
      </c>
      <c r="F303">
        <v>4.9996879999999999</v>
      </c>
      <c r="G303" t="s">
        <v>345</v>
      </c>
    </row>
    <row r="304" spans="1:8" x14ac:dyDescent="0.2">
      <c r="A304" t="s">
        <v>83</v>
      </c>
      <c r="B304">
        <v>-18.440653000000001</v>
      </c>
      <c r="C304">
        <v>-17.676361</v>
      </c>
      <c r="D304">
        <v>-7.4251459999999998</v>
      </c>
      <c r="E304">
        <v>-2.87086</v>
      </c>
      <c r="F304">
        <v>-1.9957830000000001</v>
      </c>
      <c r="G304" t="s">
        <v>345</v>
      </c>
    </row>
    <row r="305" spans="1:8" x14ac:dyDescent="0.2">
      <c r="A305" t="s">
        <v>72</v>
      </c>
      <c r="B305">
        <v>122.563363</v>
      </c>
      <c r="C305">
        <v>137.103972</v>
      </c>
      <c r="D305">
        <v>135.47224600000001</v>
      </c>
      <c r="E305">
        <v>131.88763900000001</v>
      </c>
      <c r="F305">
        <v>125.702862</v>
      </c>
      <c r="G305" t="s">
        <v>345</v>
      </c>
    </row>
    <row r="306" spans="1:8" x14ac:dyDescent="0.2">
      <c r="A306" t="s">
        <v>117</v>
      </c>
      <c r="B306">
        <v>43.80912</v>
      </c>
      <c r="C306">
        <v>41.674596999999999</v>
      </c>
      <c r="D306">
        <v>44.935043</v>
      </c>
      <c r="E306">
        <v>43.847447000000003</v>
      </c>
      <c r="F306">
        <v>42.832661000000002</v>
      </c>
      <c r="G306" t="s">
        <v>345</v>
      </c>
    </row>
    <row r="307" spans="1:8" x14ac:dyDescent="0.2">
      <c r="A307" t="s">
        <v>280</v>
      </c>
      <c r="B307">
        <v>62.249772</v>
      </c>
      <c r="C307">
        <v>59.350957999999999</v>
      </c>
      <c r="D307">
        <v>52.360188999999998</v>
      </c>
      <c r="E307">
        <v>46.718307000000003</v>
      </c>
      <c r="F307">
        <v>44.828443999999998</v>
      </c>
      <c r="G307" t="s">
        <v>345</v>
      </c>
    </row>
    <row r="308" spans="1:8" x14ac:dyDescent="0.2">
      <c r="A308">
        <v>0</v>
      </c>
      <c r="B308" t="s">
        <v>348</v>
      </c>
      <c r="C308" t="s">
        <v>348</v>
      </c>
      <c r="D308" t="s">
        <v>348</v>
      </c>
      <c r="E308" t="s">
        <v>348</v>
      </c>
      <c r="F308" t="s">
        <v>348</v>
      </c>
      <c r="G308" t="s">
        <v>348</v>
      </c>
    </row>
    <row r="311" spans="1:8" x14ac:dyDescent="0.2">
      <c r="A311" s="28" t="s">
        <v>175</v>
      </c>
    </row>
    <row r="312" spans="1:8" x14ac:dyDescent="0.2">
      <c r="B312" t="s">
        <v>405</v>
      </c>
      <c r="C312" t="s">
        <v>526</v>
      </c>
      <c r="D312" t="s">
        <v>527</v>
      </c>
      <c r="E312" t="s">
        <v>528</v>
      </c>
    </row>
    <row r="313" spans="1:8" x14ac:dyDescent="0.2">
      <c r="A313" t="str">
        <f>"Bevölkerungspyramide "&amp;B313</f>
        <v>Bevölkerungspyramide 2024</v>
      </c>
      <c r="B313" t="s">
        <v>341</v>
      </c>
      <c r="C313" s="44" t="s">
        <v>176</v>
      </c>
      <c r="D313">
        <v>-0.30062555233597882</v>
      </c>
      <c r="E313">
        <v>0.28569167245891569</v>
      </c>
      <c r="G313">
        <f t="shared" ref="G313:G344" si="1">IF((MIN($D$313:$D$413)*-1)&gt;MAX($E$313:$E$413),MIN($D$313:$D$413)-D313,(MAX($E$313:$E$413)*-1)-D313)</f>
        <v>-0.60509286772133652</v>
      </c>
      <c r="H313">
        <f t="shared" ref="H313:H344" si="2">IF((MIN($D$313:$D$413)*-1)&gt;MAX($E$313:$E$413),(MIN($D$313:$D$413)*-1)-E313,MAX($E$313:$E$413)-E313)</f>
        <v>0.6200267475983996</v>
      </c>
    </row>
    <row r="314" spans="1:8" x14ac:dyDescent="0.2">
      <c r="B314" t="s">
        <v>341</v>
      </c>
      <c r="C314" s="44" t="s">
        <v>177</v>
      </c>
      <c r="D314">
        <v>-0.28796846843592822</v>
      </c>
      <c r="E314">
        <v>0.27342814145976402</v>
      </c>
      <c r="G314">
        <f t="shared" si="1"/>
        <v>-0.61774995162138713</v>
      </c>
      <c r="H314">
        <f t="shared" si="2"/>
        <v>0.63229027859755127</v>
      </c>
    </row>
    <row r="315" spans="1:8" x14ac:dyDescent="0.2">
      <c r="B315" t="s">
        <v>341</v>
      </c>
      <c r="C315" s="44" t="s">
        <v>178</v>
      </c>
      <c r="D315">
        <v>-0.32198702271195112</v>
      </c>
      <c r="E315">
        <v>0.30520027464709892</v>
      </c>
      <c r="G315">
        <f t="shared" si="1"/>
        <v>-0.58373139734536417</v>
      </c>
      <c r="H315">
        <f t="shared" si="2"/>
        <v>0.60051814541021642</v>
      </c>
    </row>
    <row r="316" spans="1:8" x14ac:dyDescent="0.2">
      <c r="B316" t="s">
        <v>341</v>
      </c>
      <c r="C316" s="44" t="s">
        <v>179</v>
      </c>
      <c r="D316">
        <v>-0.38732604879239813</v>
      </c>
      <c r="E316">
        <v>0.36632907707631868</v>
      </c>
      <c r="G316">
        <f t="shared" si="1"/>
        <v>-0.51839237126491722</v>
      </c>
      <c r="H316">
        <f t="shared" si="2"/>
        <v>0.53938934298099661</v>
      </c>
    </row>
    <row r="317" spans="1:8" x14ac:dyDescent="0.2">
      <c r="B317" t="s">
        <v>341</v>
      </c>
      <c r="C317" s="44" t="s">
        <v>180</v>
      </c>
      <c r="D317">
        <v>-0.4120049852323236</v>
      </c>
      <c r="E317">
        <v>0.38907326519471103</v>
      </c>
      <c r="G317">
        <f t="shared" si="1"/>
        <v>-0.49371343482499169</v>
      </c>
      <c r="H317">
        <f t="shared" si="2"/>
        <v>0.51664515486260432</v>
      </c>
    </row>
    <row r="318" spans="1:8" x14ac:dyDescent="0.2">
      <c r="B318" t="s">
        <v>341</v>
      </c>
      <c r="C318" s="44" t="s">
        <v>181</v>
      </c>
      <c r="D318">
        <v>-0.426370986762452</v>
      </c>
      <c r="E318">
        <v>0.40205522833510099</v>
      </c>
      <c r="G318">
        <f t="shared" si="1"/>
        <v>-0.47934743329486329</v>
      </c>
      <c r="H318">
        <f t="shared" si="2"/>
        <v>0.5036631917222143</v>
      </c>
    </row>
    <row r="319" spans="1:8" x14ac:dyDescent="0.2">
      <c r="B319" t="s">
        <v>341</v>
      </c>
      <c r="C319" s="44" t="s">
        <v>182</v>
      </c>
      <c r="D319">
        <v>-0.44965664028140978</v>
      </c>
      <c r="E319">
        <v>0.42431605953493962</v>
      </c>
      <c r="G319">
        <f t="shared" si="1"/>
        <v>-0.45606177977590551</v>
      </c>
      <c r="H319">
        <f t="shared" si="2"/>
        <v>0.48140236052237567</v>
      </c>
    </row>
    <row r="320" spans="1:8" x14ac:dyDescent="0.2">
      <c r="B320" t="s">
        <v>341</v>
      </c>
      <c r="C320" s="44" t="s">
        <v>183</v>
      </c>
      <c r="D320">
        <v>-0.49165190436088702</v>
      </c>
      <c r="E320">
        <v>0.46356437719203508</v>
      </c>
      <c r="G320">
        <f t="shared" si="1"/>
        <v>-0.41406651569642827</v>
      </c>
      <c r="H320">
        <f t="shared" si="2"/>
        <v>0.44215404286528021</v>
      </c>
    </row>
    <row r="321" spans="2:8" x14ac:dyDescent="0.2">
      <c r="B321" t="s">
        <v>341</v>
      </c>
      <c r="C321" s="44" t="s">
        <v>184</v>
      </c>
      <c r="D321">
        <v>-0.52012638119404564</v>
      </c>
      <c r="E321">
        <v>0.48921002746906811</v>
      </c>
      <c r="G321">
        <f t="shared" si="1"/>
        <v>-0.38559203886326965</v>
      </c>
      <c r="H321">
        <f t="shared" si="2"/>
        <v>0.41650839258824718</v>
      </c>
    </row>
    <row r="322" spans="2:8" x14ac:dyDescent="0.2">
      <c r="B322" t="s">
        <v>341</v>
      </c>
      <c r="C322" s="44" t="s">
        <v>185</v>
      </c>
      <c r="D322">
        <v>-0.54621973091203391</v>
      </c>
      <c r="E322">
        <v>0.51438024471145793</v>
      </c>
      <c r="G322">
        <f t="shared" si="1"/>
        <v>-0.35949868914528138</v>
      </c>
      <c r="H322">
        <f t="shared" si="2"/>
        <v>0.39133817534585735</v>
      </c>
    </row>
    <row r="323" spans="2:8" x14ac:dyDescent="0.2">
      <c r="B323" t="s">
        <v>341</v>
      </c>
      <c r="C323" s="44" t="s">
        <v>186</v>
      </c>
      <c r="D323">
        <v>-0.58431776475475716</v>
      </c>
      <c r="E323">
        <v>0.55108235433857666</v>
      </c>
      <c r="G323">
        <f t="shared" si="1"/>
        <v>-0.32140065530255812</v>
      </c>
      <c r="H323">
        <f t="shared" si="2"/>
        <v>0.35463606571873862</v>
      </c>
    </row>
    <row r="324" spans="2:8" x14ac:dyDescent="0.2">
      <c r="B324" t="s">
        <v>341</v>
      </c>
      <c r="C324" s="44" t="s">
        <v>187</v>
      </c>
      <c r="D324">
        <v>-0.61248188946807924</v>
      </c>
      <c r="E324">
        <v>0.57686006934745482</v>
      </c>
      <c r="G324">
        <f t="shared" si="1"/>
        <v>-0.29323653058923604</v>
      </c>
      <c r="H324">
        <f t="shared" si="2"/>
        <v>0.32885835070986047</v>
      </c>
    </row>
    <row r="325" spans="2:8" x14ac:dyDescent="0.2">
      <c r="B325" t="s">
        <v>341</v>
      </c>
      <c r="C325" s="44" t="s">
        <v>188</v>
      </c>
      <c r="D325">
        <v>-0.61288600754752587</v>
      </c>
      <c r="E325">
        <v>0.57668442325410063</v>
      </c>
      <c r="G325">
        <f t="shared" si="1"/>
        <v>-0.29283241250978942</v>
      </c>
      <c r="H325">
        <f t="shared" si="2"/>
        <v>0.32903399680321466</v>
      </c>
    </row>
    <row r="326" spans="2:8" x14ac:dyDescent="0.2">
      <c r="B326" t="s">
        <v>341</v>
      </c>
      <c r="C326" s="44" t="s">
        <v>189</v>
      </c>
      <c r="D326">
        <v>-0.5944497709819262</v>
      </c>
      <c r="E326">
        <v>0.55993597396148354</v>
      </c>
      <c r="G326">
        <f t="shared" si="1"/>
        <v>-0.31126864907538909</v>
      </c>
      <c r="H326">
        <f t="shared" si="2"/>
        <v>0.34578244609583175</v>
      </c>
    </row>
    <row r="327" spans="2:8" x14ac:dyDescent="0.2">
      <c r="B327" t="s">
        <v>341</v>
      </c>
      <c r="C327" s="44" t="s">
        <v>190</v>
      </c>
      <c r="D327">
        <v>-0.59912486248924879</v>
      </c>
      <c r="E327">
        <v>0.56352681402035643</v>
      </c>
      <c r="G327">
        <f t="shared" si="1"/>
        <v>-0.3065935575680665</v>
      </c>
      <c r="H327">
        <f t="shared" si="2"/>
        <v>0.34219160603695886</v>
      </c>
    </row>
    <row r="328" spans="2:8" x14ac:dyDescent="0.2">
      <c r="B328" t="s">
        <v>341</v>
      </c>
      <c r="C328" s="44" t="s">
        <v>191</v>
      </c>
      <c r="D328">
        <v>-0.61046790230743897</v>
      </c>
      <c r="E328">
        <v>0.57383314569356125</v>
      </c>
      <c r="G328">
        <f t="shared" si="1"/>
        <v>-0.29525051774987632</v>
      </c>
      <c r="H328">
        <f t="shared" si="2"/>
        <v>0.33188527436375403</v>
      </c>
    </row>
    <row r="329" spans="2:8" x14ac:dyDescent="0.2">
      <c r="B329" t="s">
        <v>341</v>
      </c>
      <c r="C329" s="44" t="s">
        <v>192</v>
      </c>
      <c r="D329">
        <v>-0.585370320667564</v>
      </c>
      <c r="E329">
        <v>0.55327727018184503</v>
      </c>
      <c r="G329">
        <f t="shared" si="1"/>
        <v>-0.32034809938975128</v>
      </c>
      <c r="H329">
        <f t="shared" si="2"/>
        <v>0.35244114987547026</v>
      </c>
    </row>
    <row r="330" spans="2:8" x14ac:dyDescent="0.2">
      <c r="B330" t="s">
        <v>341</v>
      </c>
      <c r="C330" s="44" t="s">
        <v>193</v>
      </c>
      <c r="D330">
        <v>-0.55351102475721126</v>
      </c>
      <c r="E330">
        <v>0.52784952671235696</v>
      </c>
      <c r="G330">
        <f t="shared" si="1"/>
        <v>-0.35220739530010403</v>
      </c>
      <c r="H330">
        <f t="shared" si="2"/>
        <v>0.37786889334495832</v>
      </c>
    </row>
    <row r="331" spans="2:8" x14ac:dyDescent="0.2">
      <c r="B331" t="s">
        <v>341</v>
      </c>
      <c r="C331" s="44" t="s">
        <v>194</v>
      </c>
      <c r="D331">
        <v>-0.52644039602356796</v>
      </c>
      <c r="E331">
        <v>0.50223293067633001</v>
      </c>
      <c r="G331">
        <f t="shared" si="1"/>
        <v>-0.37927802403374733</v>
      </c>
      <c r="H331">
        <f t="shared" si="2"/>
        <v>0.40348548938098527</v>
      </c>
    </row>
    <row r="332" spans="2:8" x14ac:dyDescent="0.2">
      <c r="B332" t="s">
        <v>341</v>
      </c>
      <c r="C332" s="44" t="s">
        <v>195</v>
      </c>
      <c r="D332">
        <v>-0.50773210611036712</v>
      </c>
      <c r="E332">
        <v>0.48346124969184351</v>
      </c>
      <c r="G332">
        <f t="shared" si="1"/>
        <v>-0.39798631394694817</v>
      </c>
      <c r="H332">
        <f t="shared" si="2"/>
        <v>0.42225717036547178</v>
      </c>
    </row>
    <row r="333" spans="2:8" x14ac:dyDescent="0.2">
      <c r="B333" t="s">
        <v>341</v>
      </c>
      <c r="C333" s="44" t="s">
        <v>196</v>
      </c>
      <c r="D333">
        <v>-0.49931033816059428</v>
      </c>
      <c r="E333">
        <v>0.47824205148931842</v>
      </c>
      <c r="G333">
        <f t="shared" si="1"/>
        <v>-0.40640808189672101</v>
      </c>
      <c r="H333">
        <f t="shared" si="2"/>
        <v>0.42747636856799687</v>
      </c>
    </row>
    <row r="334" spans="2:8" x14ac:dyDescent="0.2">
      <c r="B334" t="s">
        <v>341</v>
      </c>
      <c r="C334" s="44" t="s">
        <v>197</v>
      </c>
      <c r="D334">
        <v>-0.47941742760274131</v>
      </c>
      <c r="E334">
        <v>0.45878363389923638</v>
      </c>
      <c r="G334">
        <f t="shared" si="1"/>
        <v>-0.42630099245457398</v>
      </c>
      <c r="H334">
        <f t="shared" si="2"/>
        <v>0.44693478615807891</v>
      </c>
    </row>
    <row r="335" spans="2:8" x14ac:dyDescent="0.2">
      <c r="B335" t="s">
        <v>341</v>
      </c>
      <c r="C335" s="44" t="s">
        <v>198</v>
      </c>
      <c r="D335">
        <v>-0.4596909186070135</v>
      </c>
      <c r="E335">
        <v>0.43930804789401462</v>
      </c>
      <c r="G335">
        <f t="shared" si="1"/>
        <v>-0.44602750145030179</v>
      </c>
      <c r="H335">
        <f t="shared" si="2"/>
        <v>0.46641037216330067</v>
      </c>
    </row>
    <row r="336" spans="2:8" x14ac:dyDescent="0.2">
      <c r="B336" t="s">
        <v>341</v>
      </c>
      <c r="C336" s="44" t="s">
        <v>199</v>
      </c>
      <c r="D336">
        <v>-0.45693868959535799</v>
      </c>
      <c r="E336">
        <v>0.43867149588652032</v>
      </c>
      <c r="G336">
        <f t="shared" si="1"/>
        <v>-0.44877973046195729</v>
      </c>
      <c r="H336">
        <f t="shared" si="2"/>
        <v>0.46704692417079496</v>
      </c>
    </row>
    <row r="337" spans="2:8" x14ac:dyDescent="0.2">
      <c r="B337" t="s">
        <v>341</v>
      </c>
      <c r="C337" s="44" t="s">
        <v>200</v>
      </c>
      <c r="D337">
        <v>-0.46607756903905068</v>
      </c>
      <c r="E337">
        <v>0.44896858302849602</v>
      </c>
      <c r="G337">
        <f t="shared" si="1"/>
        <v>-0.43964085101826461</v>
      </c>
      <c r="H337">
        <f t="shared" si="2"/>
        <v>0.45674983702881927</v>
      </c>
    </row>
    <row r="338" spans="2:8" x14ac:dyDescent="0.2">
      <c r="B338" t="s">
        <v>341</v>
      </c>
      <c r="C338" s="44" t="s">
        <v>201</v>
      </c>
      <c r="D338">
        <v>-0.47980965985632168</v>
      </c>
      <c r="E338">
        <v>0.46567477160692261</v>
      </c>
      <c r="G338">
        <f t="shared" si="1"/>
        <v>-0.42590876020099361</v>
      </c>
      <c r="H338">
        <f t="shared" si="2"/>
        <v>0.44004364845039268</v>
      </c>
    </row>
    <row r="339" spans="2:8" x14ac:dyDescent="0.2">
      <c r="B339" t="s">
        <v>341</v>
      </c>
      <c r="C339" s="44" t="s">
        <v>202</v>
      </c>
      <c r="D339">
        <v>-0.50178391058805605</v>
      </c>
      <c r="E339">
        <v>0.48816143349821661</v>
      </c>
      <c r="G339">
        <f t="shared" si="1"/>
        <v>-0.40393450946925924</v>
      </c>
      <c r="H339">
        <f t="shared" si="2"/>
        <v>0.41755698655909868</v>
      </c>
    </row>
    <row r="340" spans="2:8" x14ac:dyDescent="0.2">
      <c r="B340" t="s">
        <v>341</v>
      </c>
      <c r="C340" s="44" t="s">
        <v>203</v>
      </c>
      <c r="D340">
        <v>-0.53136376922675954</v>
      </c>
      <c r="E340">
        <v>0.51509603555805927</v>
      </c>
      <c r="G340">
        <f t="shared" si="1"/>
        <v>-0.37435465083055575</v>
      </c>
      <c r="H340">
        <f t="shared" si="2"/>
        <v>0.39062238449925601</v>
      </c>
    </row>
    <row r="341" spans="2:8" x14ac:dyDescent="0.2">
      <c r="B341" t="s">
        <v>341</v>
      </c>
      <c r="C341" s="44" t="s">
        <v>204</v>
      </c>
      <c r="D341">
        <v>-0.56382131837237137</v>
      </c>
      <c r="E341">
        <v>0.54491889330335797</v>
      </c>
      <c r="G341">
        <f t="shared" si="1"/>
        <v>-0.34189710168494392</v>
      </c>
      <c r="H341">
        <f t="shared" si="2"/>
        <v>0.36079952675395732</v>
      </c>
    </row>
    <row r="342" spans="2:8" x14ac:dyDescent="0.2">
      <c r="B342" t="s">
        <v>341</v>
      </c>
      <c r="C342" s="44" t="s">
        <v>205</v>
      </c>
      <c r="D342">
        <v>-0.5882849892993891</v>
      </c>
      <c r="E342">
        <v>0.56558702383714266</v>
      </c>
      <c r="G342">
        <f t="shared" si="1"/>
        <v>-0.31743343075792618</v>
      </c>
      <c r="H342">
        <f t="shared" si="2"/>
        <v>0.34013139622017263</v>
      </c>
    </row>
    <row r="343" spans="2:8" x14ac:dyDescent="0.2">
      <c r="B343" t="s">
        <v>341</v>
      </c>
      <c r="C343" s="44" t="s">
        <v>206</v>
      </c>
      <c r="D343">
        <v>-0.61657721680260114</v>
      </c>
      <c r="E343">
        <v>0.5924503109417889</v>
      </c>
      <c r="G343">
        <f t="shared" si="1"/>
        <v>-0.28914120325471415</v>
      </c>
      <c r="H343">
        <f t="shared" si="2"/>
        <v>0.31326810911552638</v>
      </c>
    </row>
    <row r="344" spans="2:8" x14ac:dyDescent="0.2">
      <c r="B344" t="s">
        <v>341</v>
      </c>
      <c r="C344" s="44" t="s">
        <v>207</v>
      </c>
      <c r="D344">
        <v>-0.6561715440571313</v>
      </c>
      <c r="E344">
        <v>0.63283702658739072</v>
      </c>
      <c r="G344">
        <f t="shared" si="1"/>
        <v>-0.24954687600018399</v>
      </c>
      <c r="H344">
        <f t="shared" si="2"/>
        <v>0.27288139346992457</v>
      </c>
    </row>
    <row r="345" spans="2:8" x14ac:dyDescent="0.2">
      <c r="B345" t="s">
        <v>341</v>
      </c>
      <c r="C345" s="44" t="s">
        <v>208</v>
      </c>
      <c r="D345">
        <v>-0.70569713914642573</v>
      </c>
      <c r="E345">
        <v>0.68200736754802138</v>
      </c>
      <c r="G345">
        <f t="shared" ref="G345:G376" si="3">IF((MIN($D$313:$D$413)*-1)&gt;MAX($E$313:$E$413),MIN($D$313:$D$413)-D345,(MAX($E$313:$E$413)*-1)-D345)</f>
        <v>-0.20002128091088955</v>
      </c>
      <c r="H345">
        <f t="shared" ref="H345:H376" si="4">IF((MIN($D$313:$D$413)*-1)&gt;MAX($E$313:$E$413),(MIN($D$313:$D$413)*-1)-E345,MAX($E$313:$E$413)-E345)</f>
        <v>0.22371105250929391</v>
      </c>
    </row>
    <row r="346" spans="2:8" x14ac:dyDescent="0.2">
      <c r="B346" t="s">
        <v>341</v>
      </c>
      <c r="C346" s="44" t="s">
        <v>209</v>
      </c>
      <c r="D346">
        <v>-0.75097817375421327</v>
      </c>
      <c r="E346">
        <v>0.72751951543653803</v>
      </c>
      <c r="G346">
        <f t="shared" si="3"/>
        <v>-0.15474024630310201</v>
      </c>
      <c r="H346">
        <f t="shared" si="4"/>
        <v>0.17819890462077725</v>
      </c>
    </row>
    <row r="347" spans="2:8" x14ac:dyDescent="0.2">
      <c r="B347" t="s">
        <v>341</v>
      </c>
      <c r="C347" s="44" t="s">
        <v>210</v>
      </c>
      <c r="D347">
        <v>-0.78301971899451239</v>
      </c>
      <c r="E347">
        <v>0.7659450698142376</v>
      </c>
      <c r="G347">
        <f t="shared" si="3"/>
        <v>-0.1226987010628029</v>
      </c>
      <c r="H347">
        <f t="shared" si="4"/>
        <v>0.13977335024307769</v>
      </c>
    </row>
    <row r="348" spans="2:8" x14ac:dyDescent="0.2">
      <c r="B348" t="s">
        <v>341</v>
      </c>
      <c r="C348" s="44" t="s">
        <v>211</v>
      </c>
      <c r="D348">
        <v>-0.84855023893613513</v>
      </c>
      <c r="E348">
        <v>0.80771582384957774</v>
      </c>
      <c r="G348">
        <f t="shared" si="3"/>
        <v>-5.7168181121180162E-2</v>
      </c>
      <c r="H348">
        <f t="shared" si="4"/>
        <v>9.8002596207737547E-2</v>
      </c>
    </row>
    <row r="349" spans="2:8" x14ac:dyDescent="0.2">
      <c r="B349" t="s">
        <v>341</v>
      </c>
      <c r="C349" s="44" t="s">
        <v>212</v>
      </c>
      <c r="D349">
        <v>-0.89984153949020074</v>
      </c>
      <c r="E349">
        <v>0.85451296157894907</v>
      </c>
      <c r="G349">
        <f t="shared" si="3"/>
        <v>-5.8768805671145508E-3</v>
      </c>
      <c r="H349">
        <f t="shared" si="4"/>
        <v>5.1205458478366217E-2</v>
      </c>
    </row>
    <row r="350" spans="2:8" x14ac:dyDescent="0.2">
      <c r="B350" t="s">
        <v>341</v>
      </c>
      <c r="C350" s="44" t="s">
        <v>213</v>
      </c>
      <c r="D350">
        <v>-0.90571842005731529</v>
      </c>
      <c r="E350">
        <v>0.89237988214094299</v>
      </c>
      <c r="G350">
        <f t="shared" si="3"/>
        <v>0</v>
      </c>
      <c r="H350">
        <f t="shared" si="4"/>
        <v>1.3338537916372295E-2</v>
      </c>
    </row>
    <row r="351" spans="2:8" x14ac:dyDescent="0.2">
      <c r="B351" t="s">
        <v>341</v>
      </c>
      <c r="C351" s="44" t="s">
        <v>214</v>
      </c>
      <c r="D351">
        <v>-0.88482313818475677</v>
      </c>
      <c r="E351">
        <v>0.87271544356918251</v>
      </c>
      <c r="G351">
        <f t="shared" si="3"/>
        <v>-2.0895281872558513E-2</v>
      </c>
      <c r="H351">
        <f t="shared" si="4"/>
        <v>3.3002976488132774E-2</v>
      </c>
    </row>
    <row r="352" spans="2:8" x14ac:dyDescent="0.2">
      <c r="B352" t="s">
        <v>341</v>
      </c>
      <c r="C352" s="44" t="s">
        <v>215</v>
      </c>
      <c r="D352">
        <v>-0.8501495428387813</v>
      </c>
      <c r="E352">
        <v>0.84143987377358587</v>
      </c>
      <c r="G352">
        <f t="shared" si="3"/>
        <v>-5.5568877218533985E-2</v>
      </c>
      <c r="H352">
        <f t="shared" si="4"/>
        <v>6.4278546283729421E-2</v>
      </c>
    </row>
    <row r="353" spans="2:8" x14ac:dyDescent="0.2">
      <c r="B353" t="s">
        <v>341</v>
      </c>
      <c r="C353" s="44" t="s">
        <v>216</v>
      </c>
      <c r="D353">
        <v>-0.87278543787706053</v>
      </c>
      <c r="E353">
        <v>0.8514873585723739</v>
      </c>
      <c r="G353">
        <f t="shared" si="3"/>
        <v>-3.2932982180254755E-2</v>
      </c>
      <c r="H353">
        <f t="shared" si="4"/>
        <v>5.423106148494139E-2</v>
      </c>
    </row>
    <row r="354" spans="2:8" x14ac:dyDescent="0.2">
      <c r="B354" t="s">
        <v>341</v>
      </c>
      <c r="C354" s="44" t="s">
        <v>217</v>
      </c>
      <c r="D354">
        <v>-0.86816977549906826</v>
      </c>
      <c r="E354">
        <v>0.83245683071347054</v>
      </c>
      <c r="G354">
        <f t="shared" si="3"/>
        <v>-3.7548644558247024E-2</v>
      </c>
      <c r="H354">
        <f t="shared" si="4"/>
        <v>7.3261589343844746E-2</v>
      </c>
    </row>
    <row r="355" spans="2:8" x14ac:dyDescent="0.2">
      <c r="B355" t="s">
        <v>341</v>
      </c>
      <c r="C355" s="44" t="s">
        <v>218</v>
      </c>
      <c r="D355">
        <v>-0.81757577672914561</v>
      </c>
      <c r="E355">
        <v>0.80585371113055959</v>
      </c>
      <c r="G355">
        <f t="shared" si="3"/>
        <v>-8.8142643328169679E-2</v>
      </c>
      <c r="H355">
        <f t="shared" si="4"/>
        <v>9.9864708926755696E-2</v>
      </c>
    </row>
    <row r="356" spans="2:8" x14ac:dyDescent="0.2">
      <c r="B356" t="s">
        <v>341</v>
      </c>
      <c r="C356" s="44" t="s">
        <v>219</v>
      </c>
      <c r="D356">
        <v>-0.788771138066374</v>
      </c>
      <c r="E356">
        <v>0.80422667363422595</v>
      </c>
      <c r="G356">
        <f t="shared" si="3"/>
        <v>-0.11694728199094129</v>
      </c>
      <c r="H356">
        <f t="shared" si="4"/>
        <v>0.10149174642308934</v>
      </c>
    </row>
    <row r="357" spans="2:8" x14ac:dyDescent="0.2">
      <c r="B357" t="s">
        <v>341</v>
      </c>
      <c r="C357" s="44" t="s">
        <v>220</v>
      </c>
      <c r="D357">
        <v>-0.76131620096306096</v>
      </c>
      <c r="E357">
        <v>0.78914752255213294</v>
      </c>
      <c r="G357">
        <f t="shared" si="3"/>
        <v>-0.14440221909425432</v>
      </c>
      <c r="H357">
        <f t="shared" si="4"/>
        <v>0.11657089750518235</v>
      </c>
    </row>
    <row r="358" spans="2:8" x14ac:dyDescent="0.2">
      <c r="B358" t="s">
        <v>341</v>
      </c>
      <c r="C358" s="44" t="s">
        <v>221</v>
      </c>
      <c r="D358">
        <v>-0.73201499890855104</v>
      </c>
      <c r="E358">
        <v>0.76612996043882098</v>
      </c>
      <c r="G358">
        <f t="shared" si="3"/>
        <v>-0.17370342114876425</v>
      </c>
      <c r="H358">
        <f t="shared" si="4"/>
        <v>0.13958845961849431</v>
      </c>
    </row>
    <row r="359" spans="2:8" x14ac:dyDescent="0.2">
      <c r="B359" t="s">
        <v>341</v>
      </c>
      <c r="C359" s="44" t="s">
        <v>222</v>
      </c>
      <c r="D359">
        <v>-0.69919030980840935</v>
      </c>
      <c r="E359">
        <v>0.7472116876019862</v>
      </c>
      <c r="G359">
        <f t="shared" si="3"/>
        <v>-0.20652811024890594</v>
      </c>
      <c r="H359">
        <f t="shared" si="4"/>
        <v>0.15850673245532909</v>
      </c>
    </row>
    <row r="360" spans="2:8" x14ac:dyDescent="0.2">
      <c r="B360" t="s">
        <v>341</v>
      </c>
      <c r="C360" s="44" t="s">
        <v>223</v>
      </c>
      <c r="D360">
        <v>-0.68932771563420459</v>
      </c>
      <c r="E360">
        <v>0.74368027667244363</v>
      </c>
      <c r="G360">
        <f t="shared" si="3"/>
        <v>-0.2163907044231107</v>
      </c>
      <c r="H360">
        <f t="shared" si="4"/>
        <v>0.16203814338487166</v>
      </c>
    </row>
    <row r="361" spans="2:8" x14ac:dyDescent="0.2">
      <c r="B361" t="s">
        <v>341</v>
      </c>
      <c r="C361" s="44" t="s">
        <v>224</v>
      </c>
      <c r="D361">
        <v>-0.69072760179176451</v>
      </c>
      <c r="E361">
        <v>0.75122117286080858</v>
      </c>
      <c r="G361">
        <f t="shared" si="3"/>
        <v>-0.21499081826555078</v>
      </c>
      <c r="H361">
        <f t="shared" si="4"/>
        <v>0.1544972471965067</v>
      </c>
    </row>
    <row r="362" spans="2:8" x14ac:dyDescent="0.2">
      <c r="B362" t="s">
        <v>341</v>
      </c>
      <c r="C362" s="44" t="s">
        <v>225</v>
      </c>
      <c r="D362">
        <v>-0.6859917605077932</v>
      </c>
      <c r="E362">
        <v>0.7546931546610206</v>
      </c>
      <c r="G362">
        <f t="shared" si="3"/>
        <v>-0.21972665954952209</v>
      </c>
      <c r="H362">
        <f t="shared" si="4"/>
        <v>0.15102526539629468</v>
      </c>
    </row>
    <row r="363" spans="2:8" x14ac:dyDescent="0.2">
      <c r="B363" t="s">
        <v>341</v>
      </c>
      <c r="C363" s="44" t="s">
        <v>226</v>
      </c>
      <c r="D363">
        <v>-0.61927661992151839</v>
      </c>
      <c r="E363">
        <v>0.70751038791466137</v>
      </c>
      <c r="G363">
        <f t="shared" si="3"/>
        <v>-0.2864418001357969</v>
      </c>
      <c r="H363">
        <f t="shared" si="4"/>
        <v>0.19820803214265392</v>
      </c>
    </row>
    <row r="364" spans="2:8" x14ac:dyDescent="0.2">
      <c r="B364" t="s">
        <v>341</v>
      </c>
      <c r="C364" s="44" t="s">
        <v>227</v>
      </c>
      <c r="D364">
        <v>-0.56010765811288243</v>
      </c>
      <c r="E364">
        <v>0.67243267448923938</v>
      </c>
      <c r="G364">
        <f t="shared" si="3"/>
        <v>-0.34561076194443285</v>
      </c>
      <c r="H364">
        <f t="shared" si="4"/>
        <v>0.23328574556807591</v>
      </c>
    </row>
    <row r="365" spans="2:8" x14ac:dyDescent="0.2">
      <c r="B365" t="s">
        <v>341</v>
      </c>
      <c r="C365" s="44" t="s">
        <v>228</v>
      </c>
      <c r="D365">
        <v>-0.55461904785739302</v>
      </c>
      <c r="E365">
        <v>0.69993779619065355</v>
      </c>
      <c r="G365">
        <f t="shared" si="3"/>
        <v>-0.35109937219992227</v>
      </c>
      <c r="H365">
        <f t="shared" si="4"/>
        <v>0.20578062386666174</v>
      </c>
    </row>
    <row r="366" spans="2:8" x14ac:dyDescent="0.2">
      <c r="B366" t="s">
        <v>341</v>
      </c>
      <c r="C366" s="44" t="s">
        <v>229</v>
      </c>
      <c r="D366">
        <v>-0.65203791795037436</v>
      </c>
      <c r="E366">
        <v>0.74846366125987929</v>
      </c>
      <c r="G366">
        <f t="shared" si="3"/>
        <v>-0.25368050210694093</v>
      </c>
      <c r="H366">
        <f t="shared" si="4"/>
        <v>0.157254758797436</v>
      </c>
    </row>
    <row r="367" spans="2:8" x14ac:dyDescent="0.2">
      <c r="B367" t="s">
        <v>341</v>
      </c>
      <c r="C367" s="44" t="s">
        <v>230</v>
      </c>
      <c r="D367">
        <v>-0.75410282530967232</v>
      </c>
      <c r="E367">
        <v>0.78752180570311769</v>
      </c>
      <c r="G367">
        <f t="shared" si="3"/>
        <v>-0.15161559474764297</v>
      </c>
      <c r="H367">
        <f t="shared" si="4"/>
        <v>0.11819661435419759</v>
      </c>
    </row>
    <row r="368" spans="2:8" x14ac:dyDescent="0.2">
      <c r="B368" t="s">
        <v>341</v>
      </c>
      <c r="C368" s="44" t="s">
        <v>231</v>
      </c>
      <c r="D368">
        <v>-0.62963973942941676</v>
      </c>
      <c r="E368">
        <v>0.73672574789347178</v>
      </c>
      <c r="G368">
        <f t="shared" si="3"/>
        <v>-0.27607868062789853</v>
      </c>
      <c r="H368">
        <f t="shared" si="4"/>
        <v>0.1689926721638435</v>
      </c>
    </row>
    <row r="369" spans="2:8" x14ac:dyDescent="0.2">
      <c r="B369" t="s">
        <v>341</v>
      </c>
      <c r="C369" s="44" t="s">
        <v>232</v>
      </c>
      <c r="D369">
        <v>-0.57027532181764973</v>
      </c>
      <c r="E369">
        <v>0.68696507758149272</v>
      </c>
      <c r="G369">
        <f t="shared" si="3"/>
        <v>-0.33544309823966556</v>
      </c>
      <c r="H369">
        <f t="shared" si="4"/>
        <v>0.21875334247582257</v>
      </c>
    </row>
    <row r="370" spans="2:8" x14ac:dyDescent="0.2">
      <c r="B370" t="s">
        <v>341</v>
      </c>
      <c r="C370" s="44" t="s">
        <v>233</v>
      </c>
      <c r="D370">
        <v>-0.60712666459175357</v>
      </c>
      <c r="E370">
        <v>0.69830019351577222</v>
      </c>
      <c r="G370">
        <f t="shared" si="3"/>
        <v>-0.29859175546556171</v>
      </c>
      <c r="H370">
        <f t="shared" si="4"/>
        <v>0.20741822654154307</v>
      </c>
    </row>
    <row r="371" spans="2:8" x14ac:dyDescent="0.2">
      <c r="B371" t="s">
        <v>341</v>
      </c>
      <c r="C371" s="44" t="s">
        <v>234</v>
      </c>
      <c r="D371">
        <v>-0.63078738194915207</v>
      </c>
      <c r="E371">
        <v>0.74407382957334256</v>
      </c>
      <c r="G371">
        <f t="shared" si="3"/>
        <v>-0.27493103810816322</v>
      </c>
      <c r="H371">
        <f t="shared" si="4"/>
        <v>0.16164459048397273</v>
      </c>
    </row>
    <row r="372" spans="2:8" x14ac:dyDescent="0.2">
      <c r="B372" t="s">
        <v>341</v>
      </c>
      <c r="C372" s="44" t="s">
        <v>235</v>
      </c>
      <c r="D372">
        <v>-0.68003564110157155</v>
      </c>
      <c r="E372">
        <v>0.79151940513607411</v>
      </c>
      <c r="G372">
        <f t="shared" si="3"/>
        <v>-0.22568277895574373</v>
      </c>
      <c r="H372">
        <f t="shared" si="4"/>
        <v>0.11419901492124118</v>
      </c>
    </row>
    <row r="373" spans="2:8" x14ac:dyDescent="0.2">
      <c r="B373" t="s">
        <v>341</v>
      </c>
      <c r="C373" s="44" t="s">
        <v>236</v>
      </c>
      <c r="D373">
        <v>-0.68483619410414709</v>
      </c>
      <c r="E373">
        <v>0.80060149674507308</v>
      </c>
      <c r="G373">
        <f t="shared" si="3"/>
        <v>-0.2208822259531682</v>
      </c>
      <c r="H373">
        <f t="shared" si="4"/>
        <v>0.10511692331224221</v>
      </c>
    </row>
    <row r="374" spans="2:8" x14ac:dyDescent="0.2">
      <c r="B374" t="s">
        <v>341</v>
      </c>
      <c r="C374" s="44" t="s">
        <v>237</v>
      </c>
      <c r="D374">
        <v>-0.69714066517017081</v>
      </c>
      <c r="E374">
        <v>0.79374601651498522</v>
      </c>
      <c r="G374">
        <f t="shared" si="3"/>
        <v>-0.20857775488714447</v>
      </c>
      <c r="H374">
        <f t="shared" si="4"/>
        <v>0.11197240354233007</v>
      </c>
    </row>
    <row r="375" spans="2:8" x14ac:dyDescent="0.2">
      <c r="B375" t="s">
        <v>341</v>
      </c>
      <c r="C375" s="44" t="s">
        <v>238</v>
      </c>
      <c r="D375">
        <v>-0.65864907842654852</v>
      </c>
      <c r="E375">
        <v>0.80587087954569947</v>
      </c>
      <c r="G375">
        <f t="shared" si="3"/>
        <v>-0.24706934163076677</v>
      </c>
      <c r="H375">
        <f t="shared" si="4"/>
        <v>9.9847540511615818E-2</v>
      </c>
    </row>
    <row r="376" spans="2:8" x14ac:dyDescent="0.2">
      <c r="B376" t="s">
        <v>341</v>
      </c>
      <c r="C376" s="44" t="s">
        <v>239</v>
      </c>
      <c r="D376">
        <v>-0.615351656091077</v>
      </c>
      <c r="E376">
        <v>0.79453444296410158</v>
      </c>
      <c r="G376">
        <f t="shared" si="3"/>
        <v>-0.29036676396623828</v>
      </c>
      <c r="H376">
        <f t="shared" si="4"/>
        <v>0.1111839770932137</v>
      </c>
    </row>
    <row r="377" spans="2:8" x14ac:dyDescent="0.2">
      <c r="B377" t="s">
        <v>341</v>
      </c>
      <c r="C377" s="44" t="s">
        <v>240</v>
      </c>
      <c r="D377">
        <v>-0.63008875951769061</v>
      </c>
      <c r="E377">
        <v>0.81962145942542886</v>
      </c>
      <c r="G377">
        <f t="shared" ref="G377:G413" si="5">IF((MIN($D$313:$D$413)*-1)&gt;MAX($E$313:$E$413),MIN($D$313:$D$413)-D377,(MAX($E$313:$E$413)*-1)-D377)</f>
        <v>-0.27562966053962468</v>
      </c>
      <c r="H377">
        <f t="shared" ref="H377:H413" si="6">IF((MIN($D$313:$D$413)*-1)&gt;MAX($E$313:$E$413),(MIN($D$313:$D$413)*-1)-E377,MAX($E$313:$E$413)-E377)</f>
        <v>8.6096960631886432E-2</v>
      </c>
    </row>
    <row r="378" spans="2:8" x14ac:dyDescent="0.2">
      <c r="B378" t="s">
        <v>341</v>
      </c>
      <c r="C378" s="44" t="s">
        <v>241</v>
      </c>
      <c r="D378">
        <v>-0.59432827142862854</v>
      </c>
      <c r="E378">
        <v>0.80826917507600959</v>
      </c>
      <c r="G378">
        <f t="shared" si="5"/>
        <v>-0.31139014862868675</v>
      </c>
      <c r="H378">
        <f t="shared" si="6"/>
        <v>9.7449244981305694E-2</v>
      </c>
    </row>
    <row r="379" spans="2:8" x14ac:dyDescent="0.2">
      <c r="B379" t="s">
        <v>341</v>
      </c>
      <c r="C379" s="44" t="s">
        <v>242</v>
      </c>
      <c r="D379">
        <v>-0.55012752632733541</v>
      </c>
      <c r="E379">
        <v>0.76754965630615757</v>
      </c>
      <c r="G379">
        <f t="shared" si="5"/>
        <v>-0.35559089372997987</v>
      </c>
      <c r="H379">
        <f t="shared" si="6"/>
        <v>0.13816876375115772</v>
      </c>
    </row>
    <row r="380" spans="2:8" x14ac:dyDescent="0.2">
      <c r="B380" t="s">
        <v>341</v>
      </c>
      <c r="C380" s="44" t="s">
        <v>243</v>
      </c>
      <c r="D380">
        <v>-0.52029278275617064</v>
      </c>
      <c r="E380">
        <v>0.77813068262160057</v>
      </c>
      <c r="G380">
        <f t="shared" si="5"/>
        <v>-0.38542563730114465</v>
      </c>
      <c r="H380">
        <f t="shared" si="6"/>
        <v>0.12758773743571472</v>
      </c>
    </row>
    <row r="381" spans="2:8" x14ac:dyDescent="0.2">
      <c r="B381" t="s">
        <v>341</v>
      </c>
      <c r="C381" s="44" t="s">
        <v>244</v>
      </c>
      <c r="D381">
        <v>-0.46973972405311998</v>
      </c>
      <c r="E381">
        <v>0.74399194943959845</v>
      </c>
      <c r="G381">
        <f t="shared" si="5"/>
        <v>-0.43597869600419531</v>
      </c>
      <c r="H381">
        <f t="shared" si="6"/>
        <v>0.16172647061771683</v>
      </c>
    </row>
    <row r="382" spans="2:8" x14ac:dyDescent="0.2">
      <c r="B382" t="s">
        <v>341</v>
      </c>
      <c r="C382" s="44" t="s">
        <v>245</v>
      </c>
      <c r="D382">
        <v>-0.43954708505865447</v>
      </c>
      <c r="E382">
        <v>0.71373591937384728</v>
      </c>
      <c r="G382">
        <f t="shared" si="5"/>
        <v>-0.46617133499866081</v>
      </c>
      <c r="H382">
        <f t="shared" si="6"/>
        <v>0.191982500683468</v>
      </c>
    </row>
    <row r="383" spans="2:8" x14ac:dyDescent="0.2">
      <c r="B383" t="s">
        <v>341</v>
      </c>
      <c r="C383" s="44" t="s">
        <v>246</v>
      </c>
      <c r="D383">
        <v>-0.39544010591697148</v>
      </c>
      <c r="E383">
        <v>0.66828320061466095</v>
      </c>
      <c r="G383">
        <f t="shared" si="5"/>
        <v>-0.51027831414034375</v>
      </c>
      <c r="H383">
        <f t="shared" si="6"/>
        <v>0.23743521944265433</v>
      </c>
    </row>
    <row r="384" spans="2:8" x14ac:dyDescent="0.2">
      <c r="B384" t="s">
        <v>341</v>
      </c>
      <c r="C384" s="44" t="s">
        <v>247</v>
      </c>
      <c r="D384">
        <v>-0.37178731244348368</v>
      </c>
      <c r="E384">
        <v>0.65311424551491326</v>
      </c>
      <c r="G384">
        <f t="shared" si="5"/>
        <v>-0.53393110761383156</v>
      </c>
      <c r="H384">
        <f t="shared" si="6"/>
        <v>0.25260417454240203</v>
      </c>
    </row>
    <row r="385" spans="2:8" x14ac:dyDescent="0.2">
      <c r="B385" t="s">
        <v>341</v>
      </c>
      <c r="C385" s="44" t="s">
        <v>248</v>
      </c>
      <c r="D385">
        <v>-0.36561856881899119</v>
      </c>
      <c r="E385">
        <v>0.65277087721211557</v>
      </c>
      <c r="G385">
        <f t="shared" si="5"/>
        <v>-0.54009985123832416</v>
      </c>
      <c r="H385">
        <f t="shared" si="6"/>
        <v>0.25294754284519971</v>
      </c>
    </row>
    <row r="386" spans="2:8" x14ac:dyDescent="0.2">
      <c r="B386" t="s">
        <v>341</v>
      </c>
      <c r="C386" s="44" t="s">
        <v>249</v>
      </c>
      <c r="D386">
        <v>-0.33349118150299262</v>
      </c>
      <c r="E386">
        <v>0.61816859682133662</v>
      </c>
      <c r="G386">
        <f t="shared" si="5"/>
        <v>-0.57222723855432267</v>
      </c>
      <c r="H386">
        <f t="shared" si="6"/>
        <v>0.28754982323597866</v>
      </c>
    </row>
    <row r="387" spans="2:8" x14ac:dyDescent="0.2">
      <c r="B387" t="s">
        <v>341</v>
      </c>
      <c r="C387" s="44" t="s">
        <v>250</v>
      </c>
      <c r="D387">
        <v>-0.33705296732085938</v>
      </c>
      <c r="E387">
        <v>0.64302450000193478</v>
      </c>
      <c r="G387">
        <f t="shared" si="5"/>
        <v>-0.56866545273645586</v>
      </c>
      <c r="H387">
        <f t="shared" si="6"/>
        <v>0.2626939200553805</v>
      </c>
    </row>
    <row r="388" spans="2:8" x14ac:dyDescent="0.2">
      <c r="B388" t="s">
        <v>341</v>
      </c>
      <c r="C388" s="44" t="s">
        <v>251</v>
      </c>
      <c r="D388">
        <v>-0.26002357117746921</v>
      </c>
      <c r="E388">
        <v>0.51087656737560283</v>
      </c>
      <c r="G388">
        <f t="shared" si="5"/>
        <v>-0.64569484887984607</v>
      </c>
      <c r="H388">
        <f t="shared" si="6"/>
        <v>0.39484185268171246</v>
      </c>
    </row>
    <row r="389" spans="2:8" x14ac:dyDescent="0.2">
      <c r="B389" t="s">
        <v>341</v>
      </c>
      <c r="C389" s="44" t="s">
        <v>252</v>
      </c>
      <c r="D389">
        <v>-0.21500534538605379</v>
      </c>
      <c r="E389">
        <v>0.44245382980656889</v>
      </c>
      <c r="G389">
        <f t="shared" si="5"/>
        <v>-0.69071307467126153</v>
      </c>
      <c r="H389">
        <f t="shared" si="6"/>
        <v>0.4632645902507464</v>
      </c>
    </row>
    <row r="390" spans="2:8" x14ac:dyDescent="0.2">
      <c r="B390" t="s">
        <v>341</v>
      </c>
      <c r="C390" s="44" t="s">
        <v>253</v>
      </c>
      <c r="D390">
        <v>-0.20397926092429219</v>
      </c>
      <c r="E390">
        <v>0.43660204153850501</v>
      </c>
      <c r="G390">
        <f t="shared" si="5"/>
        <v>-0.70173915913302309</v>
      </c>
      <c r="H390">
        <f t="shared" si="6"/>
        <v>0.46911637851881027</v>
      </c>
    </row>
    <row r="391" spans="2:8" x14ac:dyDescent="0.2">
      <c r="B391" t="s">
        <v>341</v>
      </c>
      <c r="C391" s="44" t="s">
        <v>254</v>
      </c>
      <c r="D391">
        <v>-0.12694986478090201</v>
      </c>
      <c r="E391">
        <v>0.28844522211788959</v>
      </c>
      <c r="G391">
        <f t="shared" si="5"/>
        <v>-0.77876855527641331</v>
      </c>
      <c r="H391">
        <f t="shared" si="6"/>
        <v>0.6172731979394257</v>
      </c>
    </row>
    <row r="392" spans="2:8" x14ac:dyDescent="0.2">
      <c r="B392" t="s">
        <v>341</v>
      </c>
      <c r="C392" s="44" t="s">
        <v>255</v>
      </c>
      <c r="D392">
        <v>-0.12246098454548129</v>
      </c>
      <c r="E392">
        <v>0.29079861563937232</v>
      </c>
      <c r="G392">
        <f t="shared" si="5"/>
        <v>-0.78325743551183402</v>
      </c>
      <c r="H392">
        <f t="shared" si="6"/>
        <v>0.61491980441794292</v>
      </c>
    </row>
    <row r="393" spans="2:8" x14ac:dyDescent="0.2">
      <c r="B393" t="s">
        <v>341</v>
      </c>
      <c r="C393" s="44" t="s">
        <v>256</v>
      </c>
      <c r="D393">
        <v>-0.1041066281136258</v>
      </c>
      <c r="E393">
        <v>0.26349555297768129</v>
      </c>
      <c r="G393">
        <f t="shared" si="5"/>
        <v>-0.80161179194368948</v>
      </c>
      <c r="H393">
        <f t="shared" si="6"/>
        <v>0.64222286707963394</v>
      </c>
    </row>
    <row r="394" spans="2:8" x14ac:dyDescent="0.2">
      <c r="B394" t="s">
        <v>341</v>
      </c>
      <c r="C394" s="44" t="s">
        <v>257</v>
      </c>
      <c r="D394">
        <v>-0.1054418025525815</v>
      </c>
      <c r="E394">
        <v>0.27195165775773389</v>
      </c>
      <c r="G394">
        <f t="shared" si="5"/>
        <v>-0.80027661750473378</v>
      </c>
      <c r="H394">
        <f t="shared" si="6"/>
        <v>0.6337667622995814</v>
      </c>
    </row>
    <row r="395" spans="2:8" x14ac:dyDescent="0.2">
      <c r="B395" t="s">
        <v>341</v>
      </c>
      <c r="C395" s="44" t="s">
        <v>258</v>
      </c>
      <c r="D395">
        <v>-0.12494380150417241</v>
      </c>
      <c r="E395">
        <v>0.32933642503914029</v>
      </c>
      <c r="G395">
        <f t="shared" si="5"/>
        <v>-0.7807746185531429</v>
      </c>
      <c r="H395">
        <f t="shared" si="6"/>
        <v>0.576381995018175</v>
      </c>
    </row>
    <row r="396" spans="2:8" x14ac:dyDescent="0.2">
      <c r="B396" t="s">
        <v>341</v>
      </c>
      <c r="C396" s="44" t="s">
        <v>259</v>
      </c>
      <c r="D396">
        <v>-0.12679666969196149</v>
      </c>
      <c r="E396">
        <v>0.34130809298091402</v>
      </c>
      <c r="G396">
        <f t="shared" si="5"/>
        <v>-0.77892175036535383</v>
      </c>
      <c r="H396">
        <f t="shared" si="6"/>
        <v>0.56441032707640126</v>
      </c>
    </row>
    <row r="397" spans="2:8" x14ac:dyDescent="0.2">
      <c r="B397" t="s">
        <v>341</v>
      </c>
      <c r="C397" s="44" t="s">
        <v>260</v>
      </c>
      <c r="D397">
        <v>-0.13144006566364119</v>
      </c>
      <c r="E397">
        <v>0.36663546725419982</v>
      </c>
      <c r="G397">
        <f t="shared" si="5"/>
        <v>-0.7742783543936741</v>
      </c>
      <c r="H397">
        <f t="shared" si="6"/>
        <v>0.53908295280311547</v>
      </c>
    </row>
    <row r="398" spans="2:8" x14ac:dyDescent="0.2">
      <c r="B398" t="s">
        <v>341</v>
      </c>
      <c r="C398" s="44" t="s">
        <v>261</v>
      </c>
      <c r="D398">
        <v>-0.120377003076963</v>
      </c>
      <c r="E398">
        <v>0.3481556493270912</v>
      </c>
      <c r="G398">
        <f t="shared" si="5"/>
        <v>-0.78534141698035231</v>
      </c>
      <c r="H398">
        <f t="shared" si="6"/>
        <v>0.55756277073022409</v>
      </c>
    </row>
    <row r="399" spans="2:8" x14ac:dyDescent="0.2">
      <c r="B399" t="s">
        <v>341</v>
      </c>
      <c r="C399" s="44" t="s">
        <v>262</v>
      </c>
      <c r="D399">
        <v>-0.1129694922677618</v>
      </c>
      <c r="E399">
        <v>0.32884118229472059</v>
      </c>
      <c r="G399">
        <f t="shared" si="5"/>
        <v>-0.79274892778955353</v>
      </c>
      <c r="H399">
        <f t="shared" si="6"/>
        <v>0.5768772377625947</v>
      </c>
    </row>
    <row r="400" spans="2:8" x14ac:dyDescent="0.2">
      <c r="B400" t="s">
        <v>341</v>
      </c>
      <c r="C400" s="44" t="s">
        <v>263</v>
      </c>
      <c r="D400">
        <v>-9.0651873233229763E-2</v>
      </c>
      <c r="E400">
        <v>0.272856301170874</v>
      </c>
      <c r="G400">
        <f t="shared" si="5"/>
        <v>-0.81506654682408552</v>
      </c>
      <c r="H400">
        <f t="shared" si="6"/>
        <v>0.63286211888644128</v>
      </c>
    </row>
    <row r="401" spans="2:8" x14ac:dyDescent="0.2">
      <c r="B401" t="s">
        <v>341</v>
      </c>
      <c r="C401" s="44" t="s">
        <v>264</v>
      </c>
      <c r="D401">
        <v>-6.4969244831280235E-2</v>
      </c>
      <c r="E401">
        <v>0.19702605279263891</v>
      </c>
      <c r="G401">
        <f t="shared" si="5"/>
        <v>-0.84074917522603509</v>
      </c>
      <c r="H401">
        <f t="shared" si="6"/>
        <v>0.70869236726467633</v>
      </c>
    </row>
    <row r="402" spans="2:8" x14ac:dyDescent="0.2">
      <c r="B402" t="s">
        <v>341</v>
      </c>
      <c r="C402" s="44" t="s">
        <v>265</v>
      </c>
      <c r="D402">
        <v>-4.145643997354849E-2</v>
      </c>
      <c r="E402">
        <v>0.1311865013784983</v>
      </c>
      <c r="G402">
        <f t="shared" si="5"/>
        <v>-0.86426198008376676</v>
      </c>
      <c r="H402">
        <f t="shared" si="6"/>
        <v>0.77453191867881699</v>
      </c>
    </row>
    <row r="403" spans="2:8" x14ac:dyDescent="0.2">
      <c r="B403" t="s">
        <v>341</v>
      </c>
      <c r="C403" s="44" t="s">
        <v>266</v>
      </c>
      <c r="D403">
        <v>-2.6115800722402011E-2</v>
      </c>
      <c r="E403">
        <v>8.9158221116059769E-2</v>
      </c>
      <c r="G403">
        <f t="shared" si="5"/>
        <v>-0.87960261933491324</v>
      </c>
      <c r="H403">
        <f t="shared" si="6"/>
        <v>0.81656019894125553</v>
      </c>
    </row>
    <row r="404" spans="2:8" x14ac:dyDescent="0.2">
      <c r="B404" t="s">
        <v>341</v>
      </c>
      <c r="C404" s="44" t="s">
        <v>267</v>
      </c>
      <c r="D404">
        <v>-2.5187385657529759E-2</v>
      </c>
      <c r="E404">
        <v>9.205440068542653E-2</v>
      </c>
      <c r="G404">
        <f t="shared" si="5"/>
        <v>-0.88053103439978553</v>
      </c>
      <c r="H404">
        <f t="shared" si="6"/>
        <v>0.8136640193718887</v>
      </c>
    </row>
    <row r="405" spans="2:8" x14ac:dyDescent="0.2">
      <c r="B405" t="s">
        <v>341</v>
      </c>
      <c r="C405" s="44" t="s">
        <v>268</v>
      </c>
      <c r="D405">
        <v>-2.5065886104232118E-2</v>
      </c>
      <c r="E405">
        <v>9.5797115185921461E-2</v>
      </c>
      <c r="G405">
        <f t="shared" si="5"/>
        <v>-0.88065253395308318</v>
      </c>
      <c r="H405">
        <f t="shared" si="6"/>
        <v>0.8099213048713938</v>
      </c>
    </row>
    <row r="406" spans="2:8" x14ac:dyDescent="0.2">
      <c r="B406" t="s">
        <v>341</v>
      </c>
      <c r="C406" s="44" t="s">
        <v>269</v>
      </c>
      <c r="D406">
        <v>-1.8721496386385379E-2</v>
      </c>
      <c r="E406">
        <v>7.3066133540713701E-2</v>
      </c>
      <c r="G406">
        <f t="shared" si="5"/>
        <v>-0.88699692367092986</v>
      </c>
      <c r="H406">
        <f t="shared" si="6"/>
        <v>0.83265228651660161</v>
      </c>
    </row>
    <row r="407" spans="2:8" x14ac:dyDescent="0.2">
      <c r="B407" t="s">
        <v>341</v>
      </c>
      <c r="C407" s="44" t="s">
        <v>270</v>
      </c>
      <c r="D407">
        <v>-1.531950889405124E-2</v>
      </c>
      <c r="E407">
        <v>6.5451281102515468E-2</v>
      </c>
      <c r="G407">
        <f t="shared" si="5"/>
        <v>-0.89039891116326408</v>
      </c>
      <c r="H407">
        <f t="shared" si="6"/>
        <v>0.84026713895479976</v>
      </c>
    </row>
    <row r="408" spans="2:8" x14ac:dyDescent="0.2">
      <c r="B408" t="s">
        <v>341</v>
      </c>
      <c r="C408" s="44" t="s">
        <v>271</v>
      </c>
      <c r="D408">
        <v>-1.245238356569044E-2</v>
      </c>
      <c r="E408">
        <v>6.0537152430553007E-2</v>
      </c>
      <c r="G408">
        <f t="shared" si="5"/>
        <v>-0.89326603649162484</v>
      </c>
      <c r="H408">
        <f t="shared" si="6"/>
        <v>0.84518126762676227</v>
      </c>
    </row>
    <row r="409" spans="2:8" x14ac:dyDescent="0.2">
      <c r="B409" t="s">
        <v>341</v>
      </c>
      <c r="C409" s="44" t="s">
        <v>272</v>
      </c>
      <c r="D409">
        <v>-7.885585138481031E-3</v>
      </c>
      <c r="E409">
        <v>4.3531176910837667E-2</v>
      </c>
      <c r="G409">
        <f t="shared" si="5"/>
        <v>-0.89783283491883425</v>
      </c>
      <c r="H409">
        <f t="shared" si="6"/>
        <v>0.86218724314647766</v>
      </c>
    </row>
    <row r="410" spans="2:8" x14ac:dyDescent="0.2">
      <c r="B410" t="s">
        <v>341</v>
      </c>
      <c r="C410" s="44" t="s">
        <v>273</v>
      </c>
      <c r="D410">
        <v>-5.3274912826381639E-3</v>
      </c>
      <c r="E410">
        <v>3.2664890774608907E-2</v>
      </c>
      <c r="G410">
        <f t="shared" si="5"/>
        <v>-0.90039092877467708</v>
      </c>
      <c r="H410">
        <f t="shared" si="6"/>
        <v>0.87305352928270641</v>
      </c>
    </row>
    <row r="411" spans="2:8" x14ac:dyDescent="0.2">
      <c r="B411" t="s">
        <v>341</v>
      </c>
      <c r="C411" s="44" t="s">
        <v>274</v>
      </c>
      <c r="D411">
        <v>-3.271243407807321E-3</v>
      </c>
      <c r="E411">
        <v>2.3412435661529341E-2</v>
      </c>
      <c r="G411">
        <f t="shared" si="5"/>
        <v>-0.90244717664950802</v>
      </c>
      <c r="H411">
        <f t="shared" si="6"/>
        <v>0.88230598439578589</v>
      </c>
    </row>
    <row r="412" spans="2:8" x14ac:dyDescent="0.2">
      <c r="B412" t="s">
        <v>341</v>
      </c>
      <c r="C412" s="44" t="s">
        <v>275</v>
      </c>
      <c r="D412">
        <v>-1.998139392818924E-3</v>
      </c>
      <c r="E412">
        <v>1.665468333300691E-2</v>
      </c>
      <c r="G412">
        <f t="shared" si="5"/>
        <v>-0.90372028066449639</v>
      </c>
      <c r="H412">
        <f t="shared" si="6"/>
        <v>0.88906373672430838</v>
      </c>
    </row>
    <row r="413" spans="2:8" x14ac:dyDescent="0.2">
      <c r="B413" t="s">
        <v>341</v>
      </c>
      <c r="C413" s="44" t="s">
        <v>276</v>
      </c>
      <c r="D413">
        <v>-2.602995864670258E-3</v>
      </c>
      <c r="E413">
        <v>3.0167546695414871E-2</v>
      </c>
      <c r="G413">
        <f t="shared" si="5"/>
        <v>-0.90311542419264501</v>
      </c>
      <c r="H413">
        <f t="shared" si="6"/>
        <v>0.87555087336190041</v>
      </c>
    </row>
    <row r="415" spans="2:8" x14ac:dyDescent="0.2">
      <c r="C415" s="44" t="s">
        <v>277</v>
      </c>
      <c r="D415">
        <f>MIN(D313:D413)</f>
        <v>-0.90571842005731529</v>
      </c>
      <c r="E415">
        <f>MAX(E313:E413)</f>
        <v>0.89237988214094299</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6</vt:i4>
      </vt:variant>
    </vt:vector>
  </HeadingPairs>
  <TitlesOfParts>
    <vt:vector size="8" baseType="lpstr">
      <vt:lpstr>Auswertung Land</vt:lpstr>
      <vt:lpstr>Datenverlinkung</vt:lpstr>
      <vt:lpstr>Datenverlinkung!Criteria</vt:lpstr>
      <vt:lpstr>Datenverlinkung!Extract</vt:lpstr>
      <vt:lpstr>Jahr</vt:lpstr>
      <vt:lpstr>'Auswertung Land'!Print_Area</vt:lpstr>
      <vt:lpstr>'Auswertung Land'!Überschrift</vt:lpstr>
      <vt:lpstr>'Auswertung Land'!X</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2026-04-21T11:15:28Z</cp:lastPrinted>
  <dcterms:created xsi:type="dcterms:W3CDTF">2005-11-10T15:53:02Z</dcterms:created>
  <dcterms:modified xsi:type="dcterms:W3CDTF">2026-06-11T10:47:05Z</dcterms:modified>
</cp:coreProperties>
</file>