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zernat_Behoerde_und_Planung\_RIM\GAG\"/>
    </mc:Choice>
  </mc:AlternateContent>
  <bookViews>
    <workbookView xWindow="0" yWindow="0" windowWidth="28800" windowHeight="12180" tabRatio="918"/>
  </bookViews>
  <sheets>
    <sheet name="B5" sheetId="13" r:id="rId1"/>
    <sheet name="B8" sheetId="12" r:id="rId2"/>
    <sheet name="B20" sheetId="8" r:id="rId3"/>
    <sheet name="B22" sheetId="6" r:id="rId4"/>
    <sheet name="D1 1" sheetId="45" r:id="rId5"/>
    <sheet name="D1 2-23" sheetId="46" r:id="rId6"/>
    <sheet name="D4 1" sheetId="49" r:id="rId7"/>
    <sheet name="D4 2-23" sheetId="50" r:id="rId8"/>
    <sheet name="Summe" sheetId="4" r:id="rId9"/>
  </sheets>
  <calcPr calcId="162913"/>
</workbook>
</file>

<file path=xl/calcChain.xml><?xml version="1.0" encoding="utf-8"?>
<calcChain xmlns="http://schemas.openxmlformats.org/spreadsheetml/2006/main">
  <c r="C50" i="50" l="1"/>
  <c r="D50" i="50" s="1"/>
  <c r="J50" i="50" s="1"/>
  <c r="I48" i="50"/>
  <c r="J48" i="50" s="1"/>
  <c r="F48" i="50"/>
  <c r="G48" i="50" s="1"/>
  <c r="H48" i="50" s="1"/>
  <c r="D46" i="50"/>
  <c r="J46" i="50" s="1"/>
  <c r="C46" i="50"/>
  <c r="J44" i="50"/>
  <c r="I44" i="50"/>
  <c r="F44" i="50" s="1"/>
  <c r="G44" i="50" s="1"/>
  <c r="H44" i="50" s="1"/>
  <c r="C42" i="50"/>
  <c r="D42" i="50" s="1"/>
  <c r="J42" i="50" s="1"/>
  <c r="I40" i="50"/>
  <c r="J40" i="50" s="1"/>
  <c r="F40" i="50"/>
  <c r="G40" i="50" s="1"/>
  <c r="H40" i="50" s="1"/>
  <c r="D38" i="50"/>
  <c r="J38" i="50" s="1"/>
  <c r="C38" i="50"/>
  <c r="J36" i="50"/>
  <c r="I36" i="50"/>
  <c r="F36" i="50" s="1"/>
  <c r="G36" i="50" s="1"/>
  <c r="H36" i="50" s="1"/>
  <c r="C34" i="50"/>
  <c r="D34" i="50" s="1"/>
  <c r="J34" i="50" s="1"/>
  <c r="I32" i="50"/>
  <c r="J32" i="50" s="1"/>
  <c r="F32" i="50"/>
  <c r="G32" i="50" s="1"/>
  <c r="H32" i="50" s="1"/>
  <c r="G28" i="50"/>
  <c r="D28" i="50"/>
  <c r="F28" i="50" s="1"/>
  <c r="G27" i="50"/>
  <c r="D27" i="50"/>
  <c r="F27" i="50" s="1"/>
  <c r="C27" i="50"/>
  <c r="G23" i="50"/>
  <c r="D23" i="50"/>
  <c r="F23" i="50" s="1"/>
  <c r="J23" i="50" s="1"/>
  <c r="G22" i="50"/>
  <c r="D22" i="50"/>
  <c r="F22" i="50" s="1"/>
  <c r="C22" i="50"/>
  <c r="G18" i="50"/>
  <c r="D18" i="50"/>
  <c r="F18" i="50" s="1"/>
  <c r="G17" i="50"/>
  <c r="D17" i="50"/>
  <c r="F17" i="50" s="1"/>
  <c r="C17" i="50"/>
  <c r="G13" i="50"/>
  <c r="D13" i="50"/>
  <c r="F13" i="50" s="1"/>
  <c r="J13" i="50" s="1"/>
  <c r="G12" i="50"/>
  <c r="F12" i="50"/>
  <c r="J12" i="50" s="1"/>
  <c r="D12" i="50"/>
  <c r="C12" i="50"/>
  <c r="G8" i="50"/>
  <c r="D8" i="50"/>
  <c r="F8" i="50" s="1"/>
  <c r="J8" i="50" s="1"/>
  <c r="G7" i="50"/>
  <c r="F7" i="50"/>
  <c r="J7" i="50" s="1"/>
  <c r="D7" i="50"/>
  <c r="C7" i="50"/>
  <c r="J17" i="50" l="1"/>
  <c r="J27" i="50"/>
  <c r="J22" i="50"/>
  <c r="J18" i="50"/>
  <c r="J28" i="50"/>
  <c r="J52" i="50"/>
  <c r="D9" i="4" s="1"/>
  <c r="C50" i="49" l="1"/>
  <c r="D50" i="49" s="1"/>
  <c r="J50" i="49" s="1"/>
  <c r="I48" i="49"/>
  <c r="J48" i="49" s="1"/>
  <c r="F48" i="49"/>
  <c r="G48" i="49" s="1"/>
  <c r="H48" i="49" s="1"/>
  <c r="C46" i="49"/>
  <c r="D46" i="49" s="1"/>
  <c r="J46" i="49" s="1"/>
  <c r="I44" i="49"/>
  <c r="F44" i="49" s="1"/>
  <c r="G44" i="49" s="1"/>
  <c r="H44" i="49" s="1"/>
  <c r="C42" i="49"/>
  <c r="D42" i="49" s="1"/>
  <c r="J42" i="49" s="1"/>
  <c r="I40" i="49"/>
  <c r="J40" i="49" s="1"/>
  <c r="F40" i="49"/>
  <c r="G40" i="49" s="1"/>
  <c r="H40" i="49" s="1"/>
  <c r="C38" i="49"/>
  <c r="D38" i="49" s="1"/>
  <c r="J38" i="49" s="1"/>
  <c r="I36" i="49"/>
  <c r="F36" i="49" s="1"/>
  <c r="G36" i="49" s="1"/>
  <c r="H36" i="49" s="1"/>
  <c r="C34" i="49"/>
  <c r="D34" i="49" s="1"/>
  <c r="J34" i="49" s="1"/>
  <c r="I32" i="49"/>
  <c r="J32" i="49" s="1"/>
  <c r="F32" i="49"/>
  <c r="G32" i="49" s="1"/>
  <c r="H32" i="49" s="1"/>
  <c r="G28" i="49"/>
  <c r="D28" i="49"/>
  <c r="F28" i="49" s="1"/>
  <c r="J28" i="49" s="1"/>
  <c r="G27" i="49"/>
  <c r="F27" i="49"/>
  <c r="D27" i="49"/>
  <c r="C27" i="49"/>
  <c r="G23" i="49"/>
  <c r="D23" i="49"/>
  <c r="F23" i="49" s="1"/>
  <c r="J23" i="49" s="1"/>
  <c r="G22" i="49"/>
  <c r="F22" i="49"/>
  <c r="D22" i="49"/>
  <c r="C22" i="49"/>
  <c r="G18" i="49"/>
  <c r="D18" i="49"/>
  <c r="F18" i="49" s="1"/>
  <c r="J18" i="49" s="1"/>
  <c r="G17" i="49"/>
  <c r="D17" i="49"/>
  <c r="F17" i="49" s="1"/>
  <c r="J17" i="49" s="1"/>
  <c r="C17" i="49"/>
  <c r="G13" i="49"/>
  <c r="D13" i="49"/>
  <c r="F13" i="49" s="1"/>
  <c r="J13" i="49" s="1"/>
  <c r="G12" i="49"/>
  <c r="D12" i="49"/>
  <c r="F12" i="49" s="1"/>
  <c r="C12" i="49"/>
  <c r="G8" i="49"/>
  <c r="F8" i="49"/>
  <c r="D8" i="49"/>
  <c r="G7" i="49"/>
  <c r="D7" i="49"/>
  <c r="F7" i="49" s="1"/>
  <c r="J7" i="49" s="1"/>
  <c r="C7" i="49"/>
  <c r="C50" i="46"/>
  <c r="D50" i="46" s="1"/>
  <c r="J50" i="46" s="1"/>
  <c r="I48" i="46"/>
  <c r="J48" i="46" s="1"/>
  <c r="D46" i="46"/>
  <c r="J46" i="46" s="1"/>
  <c r="C46" i="46"/>
  <c r="I44" i="46"/>
  <c r="F44" i="46" s="1"/>
  <c r="G44" i="46" s="1"/>
  <c r="H44" i="46" s="1"/>
  <c r="C42" i="46"/>
  <c r="D42" i="46" s="1"/>
  <c r="J42" i="46" s="1"/>
  <c r="I40" i="46"/>
  <c r="J40" i="46" s="1"/>
  <c r="D38" i="46"/>
  <c r="J38" i="46" s="1"/>
  <c r="C38" i="46"/>
  <c r="I36" i="46"/>
  <c r="F36" i="46" s="1"/>
  <c r="G36" i="46" s="1"/>
  <c r="H36" i="46" s="1"/>
  <c r="C34" i="46"/>
  <c r="D34" i="46" s="1"/>
  <c r="J34" i="46" s="1"/>
  <c r="I32" i="46"/>
  <c r="J32" i="46" s="1"/>
  <c r="G28" i="46"/>
  <c r="D28" i="46"/>
  <c r="F28" i="46" s="1"/>
  <c r="J28" i="46" s="1"/>
  <c r="G27" i="46"/>
  <c r="F27" i="46"/>
  <c r="J27" i="46" s="1"/>
  <c r="D27" i="46"/>
  <c r="C27" i="46"/>
  <c r="G23" i="46"/>
  <c r="D23" i="46"/>
  <c r="F23" i="46" s="1"/>
  <c r="G22" i="46"/>
  <c r="D22" i="46"/>
  <c r="F22" i="46" s="1"/>
  <c r="C22" i="46"/>
  <c r="G18" i="46"/>
  <c r="D18" i="46"/>
  <c r="F18" i="46" s="1"/>
  <c r="J18" i="46" s="1"/>
  <c r="G17" i="46"/>
  <c r="D17" i="46"/>
  <c r="F17" i="46" s="1"/>
  <c r="C17" i="46"/>
  <c r="G13" i="46"/>
  <c r="D13" i="46"/>
  <c r="F13" i="46" s="1"/>
  <c r="J13" i="46" s="1"/>
  <c r="G12" i="46"/>
  <c r="D12" i="46"/>
  <c r="F12" i="46" s="1"/>
  <c r="C12" i="46"/>
  <c r="G8" i="46"/>
  <c r="F8" i="46"/>
  <c r="D8" i="46"/>
  <c r="G7" i="46"/>
  <c r="D7" i="46"/>
  <c r="F7" i="46" s="1"/>
  <c r="J7" i="46" s="1"/>
  <c r="C7" i="46"/>
  <c r="C50" i="45"/>
  <c r="D50" i="45" s="1"/>
  <c r="J50" i="45" s="1"/>
  <c r="I48" i="45"/>
  <c r="J48" i="45" s="1"/>
  <c r="D46" i="45"/>
  <c r="J46" i="45" s="1"/>
  <c r="C46" i="45"/>
  <c r="I44" i="45"/>
  <c r="J44" i="45" s="1"/>
  <c r="C42" i="45"/>
  <c r="D42" i="45" s="1"/>
  <c r="J42" i="45" s="1"/>
  <c r="I40" i="45"/>
  <c r="J40" i="45" s="1"/>
  <c r="D38" i="45"/>
  <c r="J38" i="45" s="1"/>
  <c r="C38" i="45"/>
  <c r="I36" i="45"/>
  <c r="J36" i="45" s="1"/>
  <c r="C34" i="45"/>
  <c r="D34" i="45" s="1"/>
  <c r="J34" i="45" s="1"/>
  <c r="I32" i="45"/>
  <c r="J32" i="45" s="1"/>
  <c r="G28" i="45"/>
  <c r="D28" i="45"/>
  <c r="F28" i="45" s="1"/>
  <c r="G27" i="45"/>
  <c r="D27" i="45"/>
  <c r="F27" i="45" s="1"/>
  <c r="J27" i="45" s="1"/>
  <c r="C27" i="45"/>
  <c r="G23" i="45"/>
  <c r="D23" i="45"/>
  <c r="F23" i="45" s="1"/>
  <c r="J23" i="45" s="1"/>
  <c r="G22" i="45"/>
  <c r="D22" i="45"/>
  <c r="F22" i="45" s="1"/>
  <c r="J22" i="45" s="1"/>
  <c r="C22" i="45"/>
  <c r="G18" i="45"/>
  <c r="D18" i="45"/>
  <c r="F18" i="45" s="1"/>
  <c r="J18" i="45" s="1"/>
  <c r="G17" i="45"/>
  <c r="D17" i="45"/>
  <c r="F17" i="45" s="1"/>
  <c r="J17" i="45" s="1"/>
  <c r="C17" i="45"/>
  <c r="G13" i="45"/>
  <c r="D13" i="45"/>
  <c r="F13" i="45" s="1"/>
  <c r="G12" i="45"/>
  <c r="D12" i="45"/>
  <c r="F12" i="45" s="1"/>
  <c r="J12" i="45" s="1"/>
  <c r="C12" i="45"/>
  <c r="G8" i="45"/>
  <c r="D8" i="45"/>
  <c r="F8" i="45" s="1"/>
  <c r="J8" i="45" s="1"/>
  <c r="G7" i="45"/>
  <c r="D7" i="45"/>
  <c r="F7" i="45" s="1"/>
  <c r="J7" i="45" s="1"/>
  <c r="C7" i="45"/>
  <c r="J8" i="49" l="1"/>
  <c r="J12" i="46"/>
  <c r="J13" i="45"/>
  <c r="J22" i="49"/>
  <c r="J12" i="49"/>
  <c r="J27" i="49"/>
  <c r="J52" i="49"/>
  <c r="D8" i="4" s="1"/>
  <c r="J36" i="49"/>
  <c r="J44" i="49"/>
  <c r="J23" i="46"/>
  <c r="J22" i="46"/>
  <c r="J17" i="46"/>
  <c r="J8" i="46"/>
  <c r="J52" i="46"/>
  <c r="D7" i="4" s="1"/>
  <c r="F32" i="46"/>
  <c r="G32" i="46" s="1"/>
  <c r="H32" i="46" s="1"/>
  <c r="F40" i="46"/>
  <c r="G40" i="46" s="1"/>
  <c r="H40" i="46" s="1"/>
  <c r="F48" i="46"/>
  <c r="G48" i="46" s="1"/>
  <c r="H48" i="46" s="1"/>
  <c r="J44" i="46"/>
  <c r="J36" i="46"/>
  <c r="J28" i="45"/>
  <c r="J52" i="45"/>
  <c r="D6" i="4" s="1"/>
  <c r="F36" i="45"/>
  <c r="G36" i="45" s="1"/>
  <c r="H36" i="45" s="1"/>
  <c r="F44" i="45"/>
  <c r="G44" i="45" s="1"/>
  <c r="H44" i="45" s="1"/>
  <c r="F32" i="45"/>
  <c r="G32" i="45" s="1"/>
  <c r="H32" i="45" s="1"/>
  <c r="F40" i="45"/>
  <c r="G40" i="45" s="1"/>
  <c r="H40" i="45" s="1"/>
  <c r="F48" i="45"/>
  <c r="G48" i="45" s="1"/>
  <c r="H48" i="45" s="1"/>
  <c r="B5" i="8" l="1"/>
  <c r="C7" i="8" s="1"/>
  <c r="B5" i="6"/>
  <c r="C7" i="6" s="1"/>
  <c r="C5" i="4" s="1"/>
  <c r="B5" i="12"/>
  <c r="B9" i="12"/>
  <c r="F11" i="12" s="1"/>
  <c r="B18" i="12"/>
  <c r="C18" i="12"/>
  <c r="D18" i="12"/>
  <c r="E18" i="12" s="1"/>
  <c r="B22" i="12"/>
  <c r="C22" i="12"/>
  <c r="D22" i="12"/>
  <c r="E22" i="12"/>
  <c r="G22" i="12" s="1"/>
  <c r="H22" i="12" s="1"/>
  <c r="B26" i="12"/>
  <c r="C26" i="12"/>
  <c r="D26" i="12"/>
  <c r="E26" i="12" s="1"/>
  <c r="B30" i="12"/>
  <c r="C30" i="12"/>
  <c r="D30" i="12"/>
  <c r="E30" i="12"/>
  <c r="B39" i="12"/>
  <c r="B43" i="12"/>
  <c r="F45" i="12" l="1"/>
  <c r="G30" i="12"/>
  <c r="H30" i="12" s="1"/>
  <c r="G26" i="12"/>
  <c r="H26" i="12" s="1"/>
  <c r="C4" i="4"/>
  <c r="G18" i="12"/>
  <c r="H18" i="12" s="1"/>
  <c r="F32" i="12" s="1"/>
  <c r="H48" i="12" s="1"/>
  <c r="C3" i="4" s="1"/>
  <c r="B10" i="4" l="1"/>
  <c r="D10" i="4"/>
  <c r="C10" i="4" l="1"/>
  <c r="D13" i="4" s="1"/>
</calcChain>
</file>

<file path=xl/sharedStrings.xml><?xml version="1.0" encoding="utf-8"?>
<sst xmlns="http://schemas.openxmlformats.org/spreadsheetml/2006/main" count="439" uniqueCount="57">
  <si>
    <t>Länge</t>
  </si>
  <si>
    <t>Breite</t>
  </si>
  <si>
    <t>Fläche</t>
  </si>
  <si>
    <t>Betrag</t>
  </si>
  <si>
    <t>Abgabe</t>
  </si>
  <si>
    <t>Tarif</t>
  </si>
  <si>
    <t>einmalig</t>
  </si>
  <si>
    <t>Anzahl</t>
  </si>
  <si>
    <t>jährlich</t>
  </si>
  <si>
    <t>B5Vordach</t>
  </si>
  <si>
    <t>B8Kanwa</t>
  </si>
  <si>
    <t>B8Drahtkab</t>
  </si>
  <si>
    <t>B8</t>
  </si>
  <si>
    <t>B20Lampe</t>
  </si>
  <si>
    <t>B20</t>
  </si>
  <si>
    <t>B22Klima</t>
  </si>
  <si>
    <t>B22</t>
  </si>
  <si>
    <t>Monate</t>
  </si>
  <si>
    <t>Summe:</t>
  </si>
  <si>
    <t>Monat 1 - 6</t>
  </si>
  <si>
    <t>Monat 7 - 12</t>
  </si>
  <si>
    <t>Bezirk 1</t>
  </si>
  <si>
    <t>Monat 1-6</t>
  </si>
  <si>
    <t>Monat 7-12</t>
  </si>
  <si>
    <t>Monat 13+</t>
  </si>
  <si>
    <t>1. Laufmeter</t>
  </si>
  <si>
    <t>Betrag &gt; 1 m</t>
  </si>
  <si>
    <t>Bezirk 2-23</t>
  </si>
  <si>
    <t>max. Befristung 12 Monate</t>
  </si>
  <si>
    <t>berechn. L &gt; 1 m</t>
  </si>
  <si>
    <t>monatlich</t>
  </si>
  <si>
    <t>Berechn.fl.</t>
  </si>
  <si>
    <t>berechn. L.</t>
  </si>
  <si>
    <t>Wetterschutz und Vordach</t>
  </si>
  <si>
    <t>Zwischensumme</t>
  </si>
  <si>
    <t xml:space="preserve">1. begonn. Längenmeter </t>
  </si>
  <si>
    <t>ab 2. Längenm.</t>
  </si>
  <si>
    <t>Zu-/Ableitungsanlage Wasser und Kanal</t>
  </si>
  <si>
    <t>pro Anlage</t>
  </si>
  <si>
    <t>Draht-, Kabel- oder sonstige Leitungen</t>
  </si>
  <si>
    <t>B8Kasten</t>
  </si>
  <si>
    <t>pro Kasten</t>
  </si>
  <si>
    <t>je Lampe</t>
  </si>
  <si>
    <t>je Gerät</t>
  </si>
  <si>
    <t>Gesamtsumme:</t>
  </si>
  <si>
    <t xml:space="preserve">pro begonnenem m² und begonnenem Monat: </t>
  </si>
  <si>
    <t>D4 Personencontainer, MobilWC</t>
  </si>
  <si>
    <t>nur für Verlängerungen:</t>
  </si>
  <si>
    <t>D1 Baustlag</t>
  </si>
  <si>
    <t>MA 46 - P/90-</t>
  </si>
  <si>
    <t>Summe D1:</t>
  </si>
  <si>
    <t>Summe D4:</t>
  </si>
  <si>
    <t>D1 1</t>
  </si>
  <si>
    <t>D1 2-23</t>
  </si>
  <si>
    <t>D4 1</t>
  </si>
  <si>
    <t>D4 2-23</t>
  </si>
  <si>
    <t>seit 1.1.2023 keine Abgabe mehr (Anlage 1 im GAG)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</si>
</sst>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€&quot;\ #,##0.00"/>
    <numFmt numFmtId="165" formatCode="#&quot; m²&quot;"/>
    <numFmt numFmtId="166" formatCode="0&quot; m&quot;"/>
    <numFmt numFmtId="167" formatCode="0&quot; m²&quot;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i/>
      <sz val="11"/>
      <name val="Arial"/>
      <family val="2"/>
    </font>
    <font>
      <sz val="10"/>
      <name val="Arial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09"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0" xfId="0" applyNumberFormat="1" applyBorder="1"/>
    <xf numFmtId="0" fontId="0" fillId="0" borderId="1" xfId="0" applyBorder="1" applyProtection="1">
      <protection locked="0"/>
    </xf>
    <xf numFmtId="166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0" fontId="4" fillId="0" borderId="3" xfId="0" applyFont="1" applyBorder="1"/>
    <xf numFmtId="0" fontId="3" fillId="0" borderId="4" xfId="0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right"/>
    </xf>
    <xf numFmtId="164" fontId="0" fillId="0" borderId="7" xfId="0" applyNumberFormat="1" applyBorder="1" applyAlignment="1">
      <alignment horizontal="left"/>
    </xf>
    <xf numFmtId="0" fontId="0" fillId="0" borderId="5" xfId="0" applyBorder="1" applyAlignment="1">
      <alignment horizontal="right"/>
    </xf>
    <xf numFmtId="2" fontId="0" fillId="0" borderId="0" xfId="0" applyNumberFormat="1" applyBorder="1" applyAlignment="1">
      <alignment horizontal="center"/>
    </xf>
    <xf numFmtId="164" fontId="0" fillId="0" borderId="6" xfId="0" applyNumberFormat="1" applyBorder="1" applyAlignment="1">
      <alignment horizontal="left"/>
    </xf>
    <xf numFmtId="0" fontId="1" fillId="0" borderId="5" xfId="0" applyFont="1" applyBorder="1"/>
    <xf numFmtId="164" fontId="1" fillId="0" borderId="0" xfId="0" applyNumberFormat="1" applyFont="1" applyAlignment="1">
      <alignment horizontal="right"/>
    </xf>
    <xf numFmtId="164" fontId="2" fillId="0" borderId="7" xfId="0" applyNumberFormat="1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64" fontId="4" fillId="0" borderId="2" xfId="0" applyNumberFormat="1" applyFont="1" applyBorder="1"/>
    <xf numFmtId="164" fontId="3" fillId="0" borderId="8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0" fontId="0" fillId="0" borderId="0" xfId="0" applyBorder="1" applyProtection="1"/>
    <xf numFmtId="0" fontId="1" fillId="0" borderId="0" xfId="1" applyFont="1"/>
    <xf numFmtId="0" fontId="7" fillId="0" borderId="0" xfId="1"/>
    <xf numFmtId="0" fontId="1" fillId="0" borderId="0" xfId="1" applyFont="1" applyAlignment="1">
      <alignment horizontal="right"/>
    </xf>
    <xf numFmtId="0" fontId="1" fillId="0" borderId="0" xfId="1" applyFont="1" applyProtection="1">
      <protection locked="0"/>
    </xf>
    <xf numFmtId="0" fontId="2" fillId="0" borderId="11" xfId="1" applyFont="1" applyBorder="1"/>
    <xf numFmtId="0" fontId="2" fillId="0" borderId="12" xfId="1" applyFont="1" applyBorder="1"/>
    <xf numFmtId="0" fontId="2" fillId="0" borderId="12" xfId="1" applyFont="1" applyBorder="1" applyAlignment="1">
      <alignment horizontal="right"/>
    </xf>
    <xf numFmtId="0" fontId="2" fillId="0" borderId="13" xfId="1" applyFont="1" applyBorder="1"/>
    <xf numFmtId="0" fontId="2" fillId="0" borderId="0" xfId="1" applyFont="1" applyBorder="1"/>
    <xf numFmtId="0" fontId="2" fillId="0" borderId="14" xfId="1" applyFont="1" applyBorder="1" applyAlignment="1">
      <alignment horizontal="center"/>
    </xf>
    <xf numFmtId="164" fontId="2" fillId="0" borderId="10" xfId="1" applyNumberFormat="1" applyFont="1" applyBorder="1" applyAlignment="1">
      <alignment horizontal="left"/>
    </xf>
    <xf numFmtId="0" fontId="2" fillId="0" borderId="15" xfId="1" applyFont="1" applyBorder="1" applyAlignment="1">
      <alignment horizontal="center"/>
    </xf>
    <xf numFmtId="2" fontId="2" fillId="0" borderId="15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left"/>
    </xf>
    <xf numFmtId="164" fontId="2" fillId="0" borderId="0" xfId="1" applyNumberFormat="1" applyFont="1" applyBorder="1" applyAlignment="1">
      <alignment horizontal="left"/>
    </xf>
    <xf numFmtId="0" fontId="5" fillId="0" borderId="0" xfId="1" applyFont="1" applyAlignment="1">
      <alignment horizontal="right"/>
    </xf>
    <xf numFmtId="0" fontId="5" fillId="0" borderId="0" xfId="1" applyFont="1" applyAlignment="1" applyProtection="1">
      <alignment horizontal="center"/>
    </xf>
    <xf numFmtId="0" fontId="7" fillId="0" borderId="0" xfId="1" applyAlignment="1">
      <alignment horizontal="center"/>
    </xf>
    <xf numFmtId="0" fontId="7" fillId="0" borderId="0" xfId="1" applyAlignment="1">
      <alignment horizontal="right"/>
    </xf>
    <xf numFmtId="0" fontId="7" fillId="0" borderId="1" xfId="1" applyBorder="1" applyProtection="1">
      <protection locked="0"/>
    </xf>
    <xf numFmtId="167" fontId="7" fillId="0" borderId="0" xfId="1" applyNumberFormat="1" applyAlignment="1">
      <alignment horizontal="center"/>
    </xf>
    <xf numFmtId="0" fontId="7" fillId="0" borderId="1" xfId="1" applyBorder="1" applyAlignment="1" applyProtection="1">
      <alignment horizontal="center"/>
      <protection locked="0"/>
    </xf>
    <xf numFmtId="164" fontId="7" fillId="0" borderId="0" xfId="1" applyNumberFormat="1"/>
    <xf numFmtId="164" fontId="7" fillId="0" borderId="0" xfId="1" applyNumberFormat="1" applyBorder="1"/>
    <xf numFmtId="0" fontId="7" fillId="0" borderId="0" xfId="1" applyBorder="1" applyProtection="1"/>
    <xf numFmtId="0" fontId="7" fillId="0" borderId="0" xfId="1" applyBorder="1" applyAlignment="1" applyProtection="1">
      <alignment horizontal="center"/>
    </xf>
    <xf numFmtId="167" fontId="7" fillId="0" borderId="0" xfId="1" applyNumberFormat="1" applyAlignment="1" applyProtection="1">
      <alignment horizontal="center"/>
    </xf>
    <xf numFmtId="164" fontId="7" fillId="0" borderId="0" xfId="1" applyNumberFormat="1" applyProtection="1"/>
    <xf numFmtId="164" fontId="7" fillId="0" borderId="0" xfId="1" applyNumberFormat="1" applyBorder="1" applyProtection="1"/>
    <xf numFmtId="0" fontId="7" fillId="0" borderId="0" xfId="1" applyProtection="1"/>
    <xf numFmtId="0" fontId="7" fillId="0" borderId="15" xfId="1" applyBorder="1" applyProtection="1"/>
    <xf numFmtId="0" fontId="7" fillId="0" borderId="15" xfId="1" applyBorder="1" applyAlignment="1" applyProtection="1">
      <alignment horizontal="center"/>
    </xf>
    <xf numFmtId="167" fontId="7" fillId="0" borderId="15" xfId="1" applyNumberFormat="1" applyBorder="1" applyAlignment="1" applyProtection="1">
      <alignment horizontal="center"/>
    </xf>
    <xf numFmtId="164" fontId="7" fillId="0" borderId="15" xfId="1" applyNumberFormat="1" applyBorder="1" applyProtection="1"/>
    <xf numFmtId="0" fontId="6" fillId="0" borderId="0" xfId="1" applyFont="1" applyBorder="1" applyAlignment="1" applyProtection="1">
      <alignment horizontal="left"/>
    </xf>
    <xf numFmtId="0" fontId="5" fillId="0" borderId="0" xfId="1" applyFont="1"/>
    <xf numFmtId="0" fontId="7" fillId="0" borderId="0" xfId="1" applyBorder="1"/>
    <xf numFmtId="0" fontId="5" fillId="0" borderId="0" xfId="1" applyFont="1" applyBorder="1" applyAlignment="1" applyProtection="1">
      <alignment horizontal="right"/>
    </xf>
    <xf numFmtId="0" fontId="5" fillId="0" borderId="0" xfId="1" applyFont="1" applyBorder="1" applyAlignment="1" applyProtection="1">
      <alignment horizontal="center"/>
    </xf>
    <xf numFmtId="167" fontId="7" fillId="0" borderId="0" xfId="1" applyNumberFormat="1" applyBorder="1" applyAlignment="1" applyProtection="1">
      <alignment horizontal="center"/>
    </xf>
    <xf numFmtId="0" fontId="5" fillId="0" borderId="0" xfId="1" applyFont="1" applyBorder="1" applyProtection="1"/>
    <xf numFmtId="0" fontId="1" fillId="0" borderId="0" xfId="1" applyFont="1" applyAlignment="1" applyProtection="1">
      <alignment horizontal="right"/>
    </xf>
    <xf numFmtId="164" fontId="1" fillId="0" borderId="0" xfId="1" applyNumberFormat="1" applyFont="1" applyAlignment="1" applyProtection="1">
      <alignment horizontal="center"/>
    </xf>
    <xf numFmtId="0" fontId="7" fillId="0" borderId="0" xfId="1" applyBorder="1" applyAlignment="1">
      <alignment horizontal="center"/>
    </xf>
    <xf numFmtId="0" fontId="7" fillId="0" borderId="0" xfId="1" applyBorder="1" applyAlignment="1">
      <alignment horizontal="right"/>
    </xf>
    <xf numFmtId="0" fontId="3" fillId="0" borderId="0" xfId="1" applyFont="1" applyBorder="1" applyProtection="1">
      <protection locked="0"/>
    </xf>
    <xf numFmtId="0" fontId="7" fillId="0" borderId="0" xfId="1" applyBorder="1" applyProtection="1">
      <protection locked="0"/>
    </xf>
    <xf numFmtId="0" fontId="3" fillId="0" borderId="0" xfId="1" applyFont="1" applyBorder="1" applyAlignment="1">
      <alignment horizontal="center"/>
    </xf>
    <xf numFmtId="167" fontId="7" fillId="0" borderId="0" xfId="1" applyNumberFormat="1" applyBorder="1" applyAlignment="1">
      <alignment horizontal="center"/>
    </xf>
    <xf numFmtId="0" fontId="7" fillId="0" borderId="0" xfId="1" applyBorder="1" applyAlignment="1" applyProtection="1">
      <alignment horizontal="center"/>
      <protection locked="0"/>
    </xf>
    <xf numFmtId="0" fontId="1" fillId="0" borderId="0" xfId="1" applyFont="1" applyBorder="1" applyAlignment="1">
      <alignment horizontal="right"/>
    </xf>
    <xf numFmtId="164" fontId="1" fillId="0" borderId="0" xfId="1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1" applyNumberFormat="1" applyFont="1" applyBorder="1"/>
    <xf numFmtId="0" fontId="7" fillId="0" borderId="0" xfId="1" applyAlignment="1" applyProtection="1">
      <alignment horizontal="center"/>
    </xf>
    <xf numFmtId="0" fontId="7" fillId="0" borderId="0" xfId="1" applyBorder="1" applyAlignment="1" applyProtection="1">
      <alignment horizontal="right"/>
    </xf>
    <xf numFmtId="0" fontId="1" fillId="0" borderId="0" xfId="1" applyFont="1" applyBorder="1"/>
    <xf numFmtId="165" fontId="7" fillId="0" borderId="0" xfId="1" applyNumberFormat="1" applyBorder="1" applyAlignment="1">
      <alignment horizontal="center"/>
    </xf>
    <xf numFmtId="0" fontId="8" fillId="0" borderId="0" xfId="1" applyFont="1" applyBorder="1" applyAlignment="1" applyProtection="1">
      <alignment horizontal="left"/>
    </xf>
    <xf numFmtId="0" fontId="5" fillId="0" borderId="0" xfId="1" applyFont="1" applyBorder="1"/>
    <xf numFmtId="165" fontId="7" fillId="0" borderId="0" xfId="1" applyNumberFormat="1" applyAlignment="1">
      <alignment horizontal="center"/>
    </xf>
    <xf numFmtId="0" fontId="5" fillId="0" borderId="0" xfId="1" applyFont="1" applyBorder="1" applyAlignment="1">
      <alignment horizontal="right"/>
    </xf>
    <xf numFmtId="164" fontId="0" fillId="0" borderId="0" xfId="0" applyNumberFormat="1" applyBorder="1" applyAlignment="1">
      <alignment horizontal="left"/>
    </xf>
    <xf numFmtId="0" fontId="0" fillId="0" borderId="0" xfId="0" applyBorder="1" applyProtection="1">
      <protection locked="0"/>
    </xf>
    <xf numFmtId="167" fontId="0" fillId="0" borderId="0" xfId="0" applyNumberFormat="1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1" fillId="0" borderId="0" xfId="0" quotePrefix="1" applyFont="1" applyBorder="1"/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</cellXfs>
  <cellStyles count="2">
    <cellStyle name="Standard" xfId="0" builtinId="0"/>
    <cellStyle name="Standard 2" xfId="1"/>
  </cellStyles>
  <dxfs count="4">
    <dxf>
      <font>
        <b/>
        <i/>
        <strike/>
        <condense val="0"/>
        <extend val="0"/>
        <color indexed="10"/>
      </font>
    </dxf>
    <dxf>
      <font>
        <b/>
        <i/>
        <strike/>
        <condense val="0"/>
        <extend val="0"/>
        <color indexed="10"/>
      </font>
    </dxf>
    <dxf>
      <font>
        <b/>
        <i/>
        <strike/>
        <condense val="0"/>
        <extend val="0"/>
        <color indexed="10"/>
      </font>
    </dxf>
    <dxf>
      <font>
        <b/>
        <i/>
        <strike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workbookViewId="0">
      <selection activeCell="I20" sqref="I20"/>
    </sheetView>
  </sheetViews>
  <sheetFormatPr baseColWidth="10" defaultRowHeight="12.75" x14ac:dyDescent="0.2"/>
  <cols>
    <col min="1" max="2" width="8.28515625" customWidth="1"/>
    <col min="3" max="3" width="12.140625" customWidth="1"/>
    <col min="4" max="4" width="11.140625" customWidth="1"/>
    <col min="5" max="5" width="9.7109375" customWidth="1"/>
    <col min="6" max="6" width="12.42578125" customWidth="1"/>
    <col min="7" max="7" width="12" customWidth="1"/>
    <col min="8" max="8" width="8.85546875" customWidth="1"/>
  </cols>
  <sheetData>
    <row r="1" spans="1:10" x14ac:dyDescent="0.2">
      <c r="A1" s="3" t="s">
        <v>9</v>
      </c>
      <c r="D1" t="s">
        <v>33</v>
      </c>
    </row>
    <row r="2" spans="1:10" x14ac:dyDescent="0.2">
      <c r="A2" s="1"/>
      <c r="B2" s="1"/>
      <c r="C2" s="12"/>
      <c r="D2" s="102"/>
      <c r="E2" s="12"/>
      <c r="F2" s="102"/>
      <c r="G2" s="1"/>
      <c r="H2" s="1"/>
      <c r="I2" s="1"/>
      <c r="J2" s="1"/>
    </row>
    <row r="3" spans="1:10" x14ac:dyDescent="0.2">
      <c r="A3" s="1"/>
      <c r="B3" s="1" t="s">
        <v>56</v>
      </c>
      <c r="C3" s="1"/>
      <c r="D3" s="1"/>
      <c r="E3" s="1"/>
      <c r="F3" s="1"/>
      <c r="G3" s="1"/>
      <c r="H3" s="1"/>
      <c r="I3" s="1"/>
      <c r="J3" s="1"/>
    </row>
    <row r="4" spans="1:10" x14ac:dyDescent="0.2">
      <c r="A4" s="1"/>
      <c r="B4" s="1"/>
      <c r="C4" s="11"/>
      <c r="D4" s="11"/>
      <c r="E4" s="11"/>
      <c r="F4" s="28"/>
      <c r="G4" s="11"/>
      <c r="H4" s="11"/>
      <c r="I4" s="12"/>
      <c r="J4" s="1"/>
    </row>
    <row r="5" spans="1:10" x14ac:dyDescent="0.2">
      <c r="A5" s="103"/>
      <c r="B5" s="103"/>
      <c r="C5" s="11"/>
      <c r="D5" s="104"/>
      <c r="E5" s="8"/>
      <c r="F5" s="104"/>
      <c r="G5" s="8"/>
      <c r="H5" s="105"/>
      <c r="I5" s="8"/>
      <c r="J5" s="1"/>
    </row>
    <row r="6" spans="1:10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">
      <c r="A8" s="1"/>
      <c r="B8" s="1"/>
      <c r="C8" s="11"/>
      <c r="D8" s="11"/>
      <c r="E8" s="11"/>
      <c r="F8" s="28"/>
      <c r="G8" s="11"/>
      <c r="H8" s="11"/>
      <c r="I8" s="12"/>
      <c r="J8" s="1"/>
    </row>
    <row r="9" spans="1:10" x14ac:dyDescent="0.2">
      <c r="A9" s="103"/>
      <c r="B9" s="103"/>
      <c r="C9" s="11"/>
      <c r="D9" s="104"/>
      <c r="E9" s="8"/>
      <c r="F9" s="104"/>
      <c r="G9" s="8"/>
      <c r="H9" s="105"/>
      <c r="I9" s="8"/>
      <c r="J9" s="1"/>
    </row>
    <row r="10" spans="1:1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">
      <c r="A12" s="1"/>
      <c r="B12" s="1"/>
      <c r="C12" s="11"/>
      <c r="D12" s="11"/>
      <c r="E12" s="11"/>
      <c r="F12" s="28"/>
      <c r="G12" s="11"/>
      <c r="H12" s="11"/>
      <c r="I12" s="12"/>
      <c r="J12" s="1"/>
    </row>
    <row r="13" spans="1:10" x14ac:dyDescent="0.2">
      <c r="A13" s="103"/>
      <c r="B13" s="103"/>
      <c r="C13" s="11"/>
      <c r="D13" s="104"/>
      <c r="E13" s="8"/>
      <c r="F13" s="104"/>
      <c r="G13" s="8"/>
      <c r="H13" s="105"/>
      <c r="I13" s="8"/>
      <c r="J13" s="1"/>
    </row>
    <row r="14" spans="1:1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">
      <c r="A16" s="1"/>
      <c r="B16" s="1"/>
      <c r="C16" s="11"/>
      <c r="D16" s="11"/>
      <c r="E16" s="11"/>
      <c r="F16" s="28"/>
      <c r="G16" s="11"/>
      <c r="H16" s="11"/>
      <c r="I16" s="12"/>
      <c r="J16" s="1"/>
    </row>
    <row r="17" spans="1:10" x14ac:dyDescent="0.2">
      <c r="A17" s="103"/>
      <c r="B17" s="103"/>
      <c r="C17" s="11"/>
      <c r="D17" s="104"/>
      <c r="E17" s="8"/>
      <c r="F17" s="104"/>
      <c r="G17" s="8"/>
      <c r="H17" s="105"/>
      <c r="I17" s="8"/>
      <c r="J17" s="1"/>
    </row>
    <row r="18" spans="1:1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">
      <c r="A20" s="39"/>
      <c r="B20" s="39"/>
      <c r="C20" s="11"/>
      <c r="D20" s="11"/>
      <c r="E20" s="11"/>
      <c r="F20" s="28"/>
      <c r="G20" s="11"/>
      <c r="H20" s="11"/>
      <c r="I20" s="12"/>
      <c r="J20" s="1"/>
    </row>
    <row r="21" spans="1:10" x14ac:dyDescent="0.2">
      <c r="A21" s="39"/>
      <c r="B21" s="39"/>
      <c r="C21" s="105"/>
      <c r="D21" s="104"/>
      <c r="E21" s="8"/>
      <c r="F21" s="104"/>
      <c r="G21" s="8"/>
      <c r="H21" s="105"/>
      <c r="I21" s="8"/>
      <c r="J21" s="1"/>
    </row>
    <row r="22" spans="1:10" x14ac:dyDescent="0.2">
      <c r="A22" s="39"/>
      <c r="B22" s="39"/>
      <c r="C22" s="1"/>
      <c r="D22" s="1"/>
      <c r="E22" s="1"/>
      <c r="F22" s="1"/>
      <c r="G22" s="1"/>
      <c r="H22" s="1"/>
      <c r="I22" s="1"/>
      <c r="J22" s="1"/>
    </row>
    <row r="23" spans="1:10" x14ac:dyDescent="0.2">
      <c r="A23" s="39"/>
      <c r="B23" s="39"/>
      <c r="C23" s="1"/>
      <c r="D23" s="1"/>
      <c r="E23" s="1"/>
      <c r="F23" s="1"/>
      <c r="G23" s="1"/>
      <c r="H23" s="1"/>
      <c r="I23" s="1"/>
      <c r="J23" s="1"/>
    </row>
    <row r="24" spans="1:10" x14ac:dyDescent="0.2">
      <c r="A24" s="39"/>
      <c r="B24" s="39"/>
      <c r="C24" s="11"/>
      <c r="D24" s="11"/>
      <c r="E24" s="11"/>
      <c r="F24" s="28"/>
      <c r="G24" s="11"/>
      <c r="H24" s="11"/>
      <c r="I24" s="12"/>
      <c r="J24" s="1"/>
    </row>
    <row r="25" spans="1:10" x14ac:dyDescent="0.2">
      <c r="A25" s="39"/>
      <c r="B25" s="39"/>
      <c r="C25" s="105"/>
      <c r="D25" s="104"/>
      <c r="E25" s="8"/>
      <c r="F25" s="104"/>
      <c r="G25" s="8"/>
      <c r="H25" s="105"/>
      <c r="I25" s="8"/>
      <c r="J25" s="1"/>
    </row>
    <row r="26" spans="1:10" x14ac:dyDescent="0.2">
      <c r="A26" s="39"/>
      <c r="B26" s="39"/>
      <c r="C26" s="1"/>
      <c r="D26" s="1"/>
      <c r="E26" s="1"/>
      <c r="F26" s="1"/>
      <c r="G26" s="1"/>
      <c r="H26" s="1"/>
      <c r="I26" s="1"/>
      <c r="J26" s="1"/>
    </row>
    <row r="27" spans="1:10" x14ac:dyDescent="0.2">
      <c r="A27" s="39"/>
      <c r="B27" s="39"/>
      <c r="C27" s="1"/>
      <c r="D27" s="1"/>
      <c r="E27" s="1"/>
      <c r="F27" s="1"/>
      <c r="G27" s="1"/>
      <c r="H27" s="1"/>
      <c r="I27" s="1"/>
      <c r="J27" s="1"/>
    </row>
    <row r="28" spans="1:10" x14ac:dyDescent="0.2">
      <c r="A28" s="39"/>
      <c r="B28" s="39"/>
      <c r="C28" s="11"/>
      <c r="D28" s="11"/>
      <c r="E28" s="11"/>
      <c r="F28" s="28"/>
      <c r="G28" s="11"/>
      <c r="H28" s="11"/>
      <c r="I28" s="12"/>
      <c r="J28" s="1"/>
    </row>
    <row r="29" spans="1:10" x14ac:dyDescent="0.2">
      <c r="A29" s="39"/>
      <c r="B29" s="39"/>
      <c r="C29" s="105"/>
      <c r="D29" s="104"/>
      <c r="E29" s="8"/>
      <c r="F29" s="104"/>
      <c r="G29" s="8"/>
      <c r="H29" s="105"/>
      <c r="I29" s="8"/>
      <c r="J29" s="1"/>
    </row>
    <row r="30" spans="1:1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">
      <c r="A31" s="1"/>
      <c r="B31" s="1"/>
      <c r="C31" s="1"/>
      <c r="D31" s="1"/>
      <c r="E31" s="1"/>
      <c r="F31" s="1"/>
      <c r="G31" s="12"/>
      <c r="H31" s="8"/>
      <c r="I31" s="1"/>
      <c r="J31" s="1"/>
    </row>
    <row r="32" spans="1:1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06"/>
      <c r="B34" s="1"/>
      <c r="C34" s="12"/>
      <c r="D34" s="1"/>
      <c r="E34" s="102"/>
      <c r="F34" s="1"/>
      <c r="G34" s="1"/>
      <c r="H34" s="1"/>
      <c r="I34" s="1"/>
      <c r="J34" s="1"/>
    </row>
    <row r="35" spans="1:1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">
      <c r="A36" s="1"/>
      <c r="B36" s="1"/>
      <c r="C36" s="11"/>
      <c r="D36" s="11"/>
      <c r="E36" s="11"/>
      <c r="F36" s="12"/>
      <c r="G36" s="1"/>
      <c r="H36" s="1"/>
      <c r="I36" s="1"/>
      <c r="J36" s="1"/>
    </row>
    <row r="37" spans="1:10" x14ac:dyDescent="0.2">
      <c r="A37" s="103"/>
      <c r="B37" s="103"/>
      <c r="C37" s="11"/>
      <c r="D37" s="104"/>
      <c r="E37" s="105"/>
      <c r="F37" s="8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1"/>
      <c r="D39" s="11"/>
      <c r="E39" s="11"/>
      <c r="F39" s="12"/>
      <c r="G39" s="1"/>
      <c r="H39" s="1"/>
      <c r="I39" s="1"/>
      <c r="J39" s="1"/>
    </row>
    <row r="40" spans="1:10" x14ac:dyDescent="0.2">
      <c r="A40" s="103"/>
      <c r="B40" s="103"/>
      <c r="C40" s="11"/>
      <c r="D40" s="104"/>
      <c r="E40" s="105"/>
      <c r="F40" s="8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1"/>
      <c r="D42" s="11"/>
      <c r="E42" s="11"/>
      <c r="F42" s="12"/>
      <c r="G42" s="1"/>
      <c r="H42" s="1"/>
      <c r="I42" s="1"/>
      <c r="J42" s="1"/>
    </row>
    <row r="43" spans="1:10" x14ac:dyDescent="0.2">
      <c r="A43" s="103"/>
      <c r="B43" s="103"/>
      <c r="C43" s="11"/>
      <c r="D43" s="104"/>
      <c r="E43" s="105"/>
      <c r="F43" s="8"/>
      <c r="G43" s="1"/>
      <c r="H43" s="1"/>
      <c r="I43" s="1"/>
      <c r="J43" s="1"/>
    </row>
    <row r="44" spans="1:10" x14ac:dyDescent="0.2">
      <c r="A44" s="1"/>
      <c r="B44" s="1"/>
      <c r="C44" s="11"/>
      <c r="D44" s="104"/>
      <c r="E44" s="11"/>
      <c r="F44" s="8"/>
      <c r="G44" s="1"/>
      <c r="H44" s="1"/>
      <c r="I44" s="1"/>
      <c r="J44" s="1"/>
    </row>
    <row r="45" spans="1:10" x14ac:dyDescent="0.2">
      <c r="A45" s="39"/>
      <c r="B45" s="39"/>
      <c r="C45" s="11"/>
      <c r="D45" s="11"/>
      <c r="E45" s="11"/>
      <c r="F45" s="12"/>
      <c r="G45" s="1"/>
      <c r="H45" s="1"/>
      <c r="I45" s="1"/>
      <c r="J45" s="1"/>
    </row>
    <row r="46" spans="1:10" x14ac:dyDescent="0.2">
      <c r="A46" s="39"/>
      <c r="B46" s="39"/>
      <c r="C46" s="105"/>
      <c r="D46" s="104"/>
      <c r="E46" s="105"/>
      <c r="F46" s="8"/>
      <c r="G46" s="1"/>
      <c r="H46" s="1"/>
      <c r="I46" s="1"/>
      <c r="J46" s="1"/>
    </row>
    <row r="47" spans="1:10" x14ac:dyDescent="0.2">
      <c r="A47" s="39"/>
      <c r="B47" s="39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39"/>
      <c r="B48" s="39"/>
      <c r="C48" s="11"/>
      <c r="D48" s="11"/>
      <c r="E48" s="11"/>
      <c r="F48" s="12"/>
      <c r="G48" s="1"/>
      <c r="H48" s="1"/>
      <c r="I48" s="1"/>
      <c r="J48" s="1"/>
    </row>
    <row r="49" spans="1:10" x14ac:dyDescent="0.2">
      <c r="A49" s="39"/>
      <c r="B49" s="39"/>
      <c r="C49" s="105"/>
      <c r="D49" s="104"/>
      <c r="E49" s="105"/>
      <c r="F49" s="8"/>
      <c r="G49" s="1"/>
      <c r="H49" s="1"/>
      <c r="I49" s="1"/>
      <c r="J49" s="1"/>
    </row>
    <row r="50" spans="1:10" x14ac:dyDescent="0.2">
      <c r="A50" s="1"/>
      <c r="B50" s="1"/>
      <c r="C50" s="11"/>
      <c r="D50" s="104"/>
      <c r="E50" s="11"/>
      <c r="F50" s="8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2"/>
      <c r="H51" s="8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07"/>
      <c r="I53" s="108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</sheetData>
  <sheetProtection sheet="1" objects="1" scenarios="1"/>
  <phoneticPr fontId="0" type="noConversion"/>
  <pageMargins left="0.57999999999999996" right="0.39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F15" sqref="F15"/>
    </sheetView>
  </sheetViews>
  <sheetFormatPr baseColWidth="10" defaultRowHeight="12.75" x14ac:dyDescent="0.2"/>
  <cols>
    <col min="1" max="1" width="9.28515625" customWidth="1"/>
    <col min="5" max="5" width="13.5703125" customWidth="1"/>
    <col min="6" max="6" width="8.42578125" customWidth="1"/>
  </cols>
  <sheetData>
    <row r="1" spans="1:6" ht="13.5" thickBot="1" x14ac:dyDescent="0.25">
      <c r="A1" s="3" t="s">
        <v>10</v>
      </c>
      <c r="C1" t="s">
        <v>37</v>
      </c>
    </row>
    <row r="2" spans="1:6" ht="13.5" thickBot="1" x14ac:dyDescent="0.25">
      <c r="C2" s="23" t="s">
        <v>38</v>
      </c>
      <c r="D2" s="26">
        <v>9.6999999999999993</v>
      </c>
    </row>
    <row r="4" spans="1:6" x14ac:dyDescent="0.2">
      <c r="A4" s="5" t="s">
        <v>7</v>
      </c>
      <c r="B4" s="6" t="s">
        <v>4</v>
      </c>
    </row>
    <row r="5" spans="1:6" x14ac:dyDescent="0.2">
      <c r="A5" s="33"/>
      <c r="B5" s="14">
        <f>A5*$D$2</f>
        <v>0</v>
      </c>
    </row>
    <row r="6" spans="1:6" x14ac:dyDescent="0.2">
      <c r="A6" s="5"/>
    </row>
    <row r="7" spans="1:6" x14ac:dyDescent="0.2">
      <c r="A7" s="5"/>
    </row>
    <row r="8" spans="1:6" x14ac:dyDescent="0.2">
      <c r="A8" s="5" t="s">
        <v>7</v>
      </c>
      <c r="B8" s="6" t="s">
        <v>4</v>
      </c>
    </row>
    <row r="9" spans="1:6" x14ac:dyDescent="0.2">
      <c r="A9" s="33"/>
      <c r="B9" s="14">
        <f>A9*$D$2</f>
        <v>0</v>
      </c>
    </row>
    <row r="11" spans="1:6" x14ac:dyDescent="0.2">
      <c r="E11" s="6" t="s">
        <v>34</v>
      </c>
      <c r="F11" s="7">
        <f>SUM(B5,B9)</f>
        <v>0</v>
      </c>
    </row>
    <row r="14" spans="1:6" ht="13.5" thickBot="1" x14ac:dyDescent="0.25">
      <c r="A14" s="3" t="s">
        <v>11</v>
      </c>
      <c r="C14" t="s">
        <v>39</v>
      </c>
    </row>
    <row r="15" spans="1:6" ht="13.5" thickBot="1" x14ac:dyDescent="0.25">
      <c r="B15" s="30"/>
      <c r="C15" s="25" t="s">
        <v>35</v>
      </c>
      <c r="D15" s="29">
        <v>9.6999999999999993</v>
      </c>
      <c r="E15" s="24" t="s">
        <v>36</v>
      </c>
      <c r="F15" s="26">
        <v>1</v>
      </c>
    </row>
    <row r="17" spans="1:8" x14ac:dyDescent="0.2">
      <c r="A17" t="s">
        <v>0</v>
      </c>
      <c r="B17" s="11" t="s">
        <v>32</v>
      </c>
      <c r="C17" s="1" t="s">
        <v>25</v>
      </c>
      <c r="D17" s="2" t="s">
        <v>29</v>
      </c>
      <c r="E17" s="1" t="s">
        <v>26</v>
      </c>
      <c r="F17" s="5" t="s">
        <v>7</v>
      </c>
      <c r="G17" s="5" t="s">
        <v>3</v>
      </c>
      <c r="H17" s="12" t="s">
        <v>4</v>
      </c>
    </row>
    <row r="18" spans="1:8" x14ac:dyDescent="0.2">
      <c r="A18" s="9"/>
      <c r="B18" s="10">
        <f>CEILING(A18,1)</f>
        <v>0</v>
      </c>
      <c r="C18" s="8">
        <f>IF(A18=0,0,$D$15)</f>
        <v>0</v>
      </c>
      <c r="D18" s="10">
        <f>IF(A18&gt;=1,CEILING(A18-1,1),0)</f>
        <v>0</v>
      </c>
      <c r="E18" s="8">
        <f>SUM($F$15)*D18</f>
        <v>0</v>
      </c>
      <c r="F18" s="33">
        <v>1</v>
      </c>
      <c r="G18" s="36">
        <f>SUM(E18,C18)</f>
        <v>0</v>
      </c>
      <c r="H18" s="22">
        <f>SUM(G18)*F18</f>
        <v>0</v>
      </c>
    </row>
    <row r="19" spans="1:8" x14ac:dyDescent="0.2">
      <c r="F19" s="5"/>
      <c r="G19" s="5"/>
    </row>
    <row r="20" spans="1:8" x14ac:dyDescent="0.2">
      <c r="F20" s="5"/>
      <c r="G20" s="5"/>
    </row>
    <row r="21" spans="1:8" x14ac:dyDescent="0.2">
      <c r="A21" t="s">
        <v>0</v>
      </c>
      <c r="B21" s="11" t="s">
        <v>32</v>
      </c>
      <c r="C21" s="1" t="s">
        <v>25</v>
      </c>
      <c r="D21" s="2" t="s">
        <v>29</v>
      </c>
      <c r="E21" s="1" t="s">
        <v>26</v>
      </c>
      <c r="F21" s="5" t="s">
        <v>7</v>
      </c>
      <c r="G21" s="5" t="s">
        <v>3</v>
      </c>
      <c r="H21" s="12" t="s">
        <v>4</v>
      </c>
    </row>
    <row r="22" spans="1:8" x14ac:dyDescent="0.2">
      <c r="A22" s="9"/>
      <c r="B22" s="10">
        <f>CEILING(A22,1)</f>
        <v>0</v>
      </c>
      <c r="C22" s="8">
        <f>IF(A22=0,0,$D$15)</f>
        <v>0</v>
      </c>
      <c r="D22" s="10">
        <f>IF(A22&gt;=1,CEILING(A22-1,1),0)</f>
        <v>0</v>
      </c>
      <c r="E22" s="8">
        <f>SUM($F$15)*D22</f>
        <v>0</v>
      </c>
      <c r="F22" s="33">
        <v>1</v>
      </c>
      <c r="G22" s="36">
        <f>SUM(E22,C22)</f>
        <v>0</v>
      </c>
      <c r="H22" s="22">
        <f>SUM(G22)*F22</f>
        <v>0</v>
      </c>
    </row>
    <row r="23" spans="1:8" x14ac:dyDescent="0.2">
      <c r="F23" s="5"/>
      <c r="G23" s="5"/>
    </row>
    <row r="24" spans="1:8" x14ac:dyDescent="0.2">
      <c r="F24" s="5"/>
      <c r="G24" s="5"/>
    </row>
    <row r="25" spans="1:8" x14ac:dyDescent="0.2">
      <c r="A25" t="s">
        <v>0</v>
      </c>
      <c r="B25" s="11" t="s">
        <v>32</v>
      </c>
      <c r="C25" s="1" t="s">
        <v>25</v>
      </c>
      <c r="D25" s="2" t="s">
        <v>29</v>
      </c>
      <c r="E25" s="1" t="s">
        <v>26</v>
      </c>
      <c r="F25" s="5" t="s">
        <v>7</v>
      </c>
      <c r="G25" s="5" t="s">
        <v>3</v>
      </c>
      <c r="H25" s="12" t="s">
        <v>4</v>
      </c>
    </row>
    <row r="26" spans="1:8" x14ac:dyDescent="0.2">
      <c r="A26" s="9"/>
      <c r="B26" s="10">
        <f>CEILING(A26,1)</f>
        <v>0</v>
      </c>
      <c r="C26" s="8">
        <f>IF(A26=0,0,$D$15)</f>
        <v>0</v>
      </c>
      <c r="D26" s="10">
        <f>IF(A26&gt;=1,CEILING(A26-1,1),0)</f>
        <v>0</v>
      </c>
      <c r="E26" s="8">
        <f>SUM($F$15)*D26</f>
        <v>0</v>
      </c>
      <c r="F26" s="33">
        <v>1</v>
      </c>
      <c r="G26" s="36">
        <f>SUM(E26,C26)</f>
        <v>0</v>
      </c>
      <c r="H26" s="22">
        <f>SUM(G26)*F26</f>
        <v>0</v>
      </c>
    </row>
    <row r="27" spans="1:8" x14ac:dyDescent="0.2">
      <c r="F27" s="5"/>
      <c r="G27" s="5"/>
    </row>
    <row r="28" spans="1:8" x14ac:dyDescent="0.2">
      <c r="F28" s="5"/>
      <c r="G28" s="5"/>
    </row>
    <row r="29" spans="1:8" x14ac:dyDescent="0.2">
      <c r="A29" t="s">
        <v>0</v>
      </c>
      <c r="B29" s="11" t="s">
        <v>32</v>
      </c>
      <c r="C29" s="1" t="s">
        <v>25</v>
      </c>
      <c r="D29" s="2" t="s">
        <v>29</v>
      </c>
      <c r="E29" s="1" t="s">
        <v>26</v>
      </c>
      <c r="F29" s="5" t="s">
        <v>7</v>
      </c>
      <c r="G29" s="5" t="s">
        <v>3</v>
      </c>
      <c r="H29" s="12" t="s">
        <v>4</v>
      </c>
    </row>
    <row r="30" spans="1:8" x14ac:dyDescent="0.2">
      <c r="A30" s="9"/>
      <c r="B30" s="10">
        <f>CEILING(A30,1)</f>
        <v>0</v>
      </c>
      <c r="C30" s="8">
        <f>IF(A30=0,0,$D$15)</f>
        <v>0</v>
      </c>
      <c r="D30" s="10">
        <f>IF(A30&gt;=1,CEILING(A30-1,1),0)</f>
        <v>0</v>
      </c>
      <c r="E30" s="8">
        <f>SUM($F$15)*D30</f>
        <v>0</v>
      </c>
      <c r="F30" s="33">
        <v>1</v>
      </c>
      <c r="G30" s="36">
        <f>SUM(E30,C30)</f>
        <v>0</v>
      </c>
      <c r="H30" s="22">
        <f>SUM(G30)*F30</f>
        <v>0</v>
      </c>
    </row>
    <row r="32" spans="1:8" x14ac:dyDescent="0.2">
      <c r="E32" s="6" t="s">
        <v>34</v>
      </c>
      <c r="F32" s="7">
        <f>SUM(H18,H22,H26,H30)</f>
        <v>0</v>
      </c>
    </row>
    <row r="35" spans="1:8" ht="13.5" thickBot="1" x14ac:dyDescent="0.25">
      <c r="A35" s="3" t="s">
        <v>40</v>
      </c>
    </row>
    <row r="36" spans="1:8" ht="13.5" thickBot="1" x14ac:dyDescent="0.25">
      <c r="C36" s="23" t="s">
        <v>41</v>
      </c>
      <c r="D36" s="26">
        <v>8.5</v>
      </c>
    </row>
    <row r="38" spans="1:8" x14ac:dyDescent="0.2">
      <c r="A38" s="5" t="s">
        <v>7</v>
      </c>
      <c r="B38" s="6" t="s">
        <v>4</v>
      </c>
    </row>
    <row r="39" spans="1:8" x14ac:dyDescent="0.2">
      <c r="A39" s="33"/>
      <c r="B39" s="14">
        <f>A39*$D$36</f>
        <v>0</v>
      </c>
    </row>
    <row r="40" spans="1:8" x14ac:dyDescent="0.2">
      <c r="A40" s="5"/>
    </row>
    <row r="41" spans="1:8" x14ac:dyDescent="0.2">
      <c r="A41" s="5"/>
    </row>
    <row r="42" spans="1:8" x14ac:dyDescent="0.2">
      <c r="A42" s="5" t="s">
        <v>7</v>
      </c>
      <c r="B42" s="6" t="s">
        <v>4</v>
      </c>
    </row>
    <row r="43" spans="1:8" x14ac:dyDescent="0.2">
      <c r="A43" s="33"/>
      <c r="B43" s="14">
        <f>A43*$D$36</f>
        <v>0</v>
      </c>
    </row>
    <row r="45" spans="1:8" x14ac:dyDescent="0.2">
      <c r="E45" s="6" t="s">
        <v>34</v>
      </c>
      <c r="F45" s="7">
        <f>SUM(B39,B43)</f>
        <v>0</v>
      </c>
    </row>
    <row r="48" spans="1:8" x14ac:dyDescent="0.2">
      <c r="G48" s="4" t="s">
        <v>18</v>
      </c>
      <c r="H48" s="13">
        <f>SUM(F11,F32,F45)</f>
        <v>0</v>
      </c>
    </row>
  </sheetData>
  <sheetProtection sheet="1" objects="1" scenarios="1"/>
  <phoneticPr fontId="0" type="noConversion"/>
  <pageMargins left="0.73" right="0.64" top="0.984251969" bottom="0.984251969" header="0.4921259845" footer="0.492125984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E6" sqref="E6"/>
    </sheetView>
  </sheetViews>
  <sheetFormatPr baseColWidth="10" defaultRowHeight="12.75" x14ac:dyDescent="0.2"/>
  <cols>
    <col min="3" max="3" width="13" customWidth="1"/>
  </cols>
  <sheetData>
    <row r="1" spans="1:4" ht="13.5" thickBot="1" x14ac:dyDescent="0.25">
      <c r="A1" s="3" t="s">
        <v>13</v>
      </c>
    </row>
    <row r="2" spans="1:4" ht="13.5" thickBot="1" x14ac:dyDescent="0.25">
      <c r="C2" s="27" t="s">
        <v>42</v>
      </c>
      <c r="D2" s="32">
        <v>34.9</v>
      </c>
    </row>
    <row r="4" spans="1:4" x14ac:dyDescent="0.2">
      <c r="A4" s="5" t="s">
        <v>7</v>
      </c>
      <c r="B4" s="6" t="s">
        <v>4</v>
      </c>
    </row>
    <row r="5" spans="1:4" x14ac:dyDescent="0.2">
      <c r="A5" s="33"/>
      <c r="B5" s="14">
        <f>A5*$D$2</f>
        <v>0</v>
      </c>
    </row>
    <row r="7" spans="1:4" x14ac:dyDescent="0.2">
      <c r="B7" s="4" t="s">
        <v>18</v>
      </c>
      <c r="C7" s="31">
        <f>SUM(B5)</f>
        <v>0</v>
      </c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E15" sqref="E15"/>
    </sheetView>
  </sheetViews>
  <sheetFormatPr baseColWidth="10" defaultRowHeight="12.75" x14ac:dyDescent="0.2"/>
  <cols>
    <col min="3" max="3" width="14.28515625" customWidth="1"/>
  </cols>
  <sheetData>
    <row r="1" spans="1:4" ht="13.5" thickBot="1" x14ac:dyDescent="0.25">
      <c r="A1" s="3" t="s">
        <v>15</v>
      </c>
    </row>
    <row r="2" spans="1:4" ht="13.5" thickBot="1" x14ac:dyDescent="0.25">
      <c r="C2" s="27" t="s">
        <v>43</v>
      </c>
      <c r="D2" s="32">
        <v>127.1</v>
      </c>
    </row>
    <row r="4" spans="1:4" x14ac:dyDescent="0.2">
      <c r="A4" s="5" t="s">
        <v>7</v>
      </c>
      <c r="B4" s="6" t="s">
        <v>4</v>
      </c>
    </row>
    <row r="5" spans="1:4" x14ac:dyDescent="0.2">
      <c r="A5" s="33"/>
      <c r="B5" s="14">
        <f>A5*$D$2</f>
        <v>0</v>
      </c>
    </row>
    <row r="7" spans="1:4" x14ac:dyDescent="0.2">
      <c r="B7" s="4" t="s">
        <v>18</v>
      </c>
      <c r="C7" s="13">
        <f>SUM(B5)</f>
        <v>0</v>
      </c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H5" sqref="H5"/>
    </sheetView>
  </sheetViews>
  <sheetFormatPr baseColWidth="10" defaultRowHeight="12.75" x14ac:dyDescent="0.2"/>
  <cols>
    <col min="1" max="2" width="6.7109375" style="41" customWidth="1"/>
    <col min="3" max="3" width="8.7109375" style="41" customWidth="1"/>
    <col min="4" max="4" width="9.28515625" style="41" customWidth="1"/>
    <col min="5" max="5" width="9.42578125" style="41" customWidth="1"/>
    <col min="6" max="8" width="12.140625" style="41" customWidth="1"/>
    <col min="9" max="9" width="6.28515625" style="41" customWidth="1"/>
    <col min="10" max="10" width="13.140625" style="41" customWidth="1"/>
    <col min="11" max="11" width="11.42578125" style="41"/>
    <col min="12" max="12" width="12.5703125" style="41" bestFit="1" customWidth="1"/>
    <col min="13" max="14" width="11.42578125" style="41"/>
    <col min="15" max="15" width="7.85546875" style="41" customWidth="1"/>
    <col min="16" max="18" width="8.28515625" style="41" customWidth="1"/>
    <col min="19" max="16384" width="11.42578125" style="41"/>
  </cols>
  <sheetData>
    <row r="1" spans="1:10" x14ac:dyDescent="0.2">
      <c r="A1" s="40" t="s">
        <v>48</v>
      </c>
      <c r="D1" s="41" t="s">
        <v>28</v>
      </c>
      <c r="H1" s="42" t="s">
        <v>49</v>
      </c>
      <c r="I1" s="43"/>
    </row>
    <row r="2" spans="1:10" ht="9.75" customHeight="1" thickBot="1" x14ac:dyDescent="0.25"/>
    <row r="3" spans="1:10" x14ac:dyDescent="0.2">
      <c r="C3" s="44"/>
      <c r="D3" s="45"/>
      <c r="E3" s="45"/>
      <c r="F3" s="46" t="s">
        <v>45</v>
      </c>
      <c r="G3" s="45"/>
      <c r="H3" s="47"/>
      <c r="I3" s="48"/>
    </row>
    <row r="4" spans="1:10" ht="13.5" thickBot="1" x14ac:dyDescent="0.25">
      <c r="A4" s="40" t="s">
        <v>21</v>
      </c>
      <c r="C4" s="49" t="s">
        <v>22</v>
      </c>
      <c r="D4" s="50">
        <v>9.4</v>
      </c>
      <c r="E4" s="51" t="s">
        <v>23</v>
      </c>
      <c r="F4" s="50">
        <v>16.3</v>
      </c>
      <c r="G4" s="52" t="s">
        <v>24</v>
      </c>
      <c r="H4" s="53">
        <v>23.3</v>
      </c>
      <c r="I4" s="54"/>
    </row>
    <row r="5" spans="1:10" ht="9.75" customHeight="1" x14ac:dyDescent="0.2">
      <c r="E5" s="55"/>
      <c r="F5" s="56"/>
      <c r="G5" s="56"/>
      <c r="H5" s="56"/>
      <c r="I5" s="57"/>
    </row>
    <row r="6" spans="1:10" x14ac:dyDescent="0.2">
      <c r="A6" s="41" t="s">
        <v>0</v>
      </c>
      <c r="B6" s="41" t="s">
        <v>1</v>
      </c>
      <c r="C6" s="57" t="s">
        <v>2</v>
      </c>
      <c r="D6" s="41" t="s">
        <v>31</v>
      </c>
      <c r="E6" s="57" t="s">
        <v>17</v>
      </c>
      <c r="F6" s="41" t="s">
        <v>19</v>
      </c>
      <c r="G6" s="41" t="s">
        <v>20</v>
      </c>
      <c r="I6" s="57" t="s">
        <v>7</v>
      </c>
      <c r="J6" s="58" t="s">
        <v>4</v>
      </c>
    </row>
    <row r="7" spans="1:10" x14ac:dyDescent="0.2">
      <c r="A7" s="59"/>
      <c r="B7" s="59"/>
      <c r="C7" s="57">
        <f>ROUND(A7*B7,2)</f>
        <v>0</v>
      </c>
      <c r="D7" s="60">
        <f>CEILING(A7*B7,1)</f>
        <v>0</v>
      </c>
      <c r="E7" s="61"/>
      <c r="F7" s="62">
        <f>IF(E7&gt;=6,D7*6*$D$4,D7*E7*$D$4)</f>
        <v>0</v>
      </c>
      <c r="G7" s="62">
        <f>(IF(E7&lt;7,(0),(E7-6)*D7*$F$4))</f>
        <v>0</v>
      </c>
      <c r="H7" s="62"/>
      <c r="I7" s="61">
        <v>1</v>
      </c>
      <c r="J7" s="63">
        <f>SUM(F7:H7)*I7</f>
        <v>0</v>
      </c>
    </row>
    <row r="8" spans="1:10" x14ac:dyDescent="0.2">
      <c r="A8" s="64"/>
      <c r="B8" s="64"/>
      <c r="C8" s="61"/>
      <c r="D8" s="60">
        <f>CEILING(C8,1)</f>
        <v>0</v>
      </c>
      <c r="E8" s="61"/>
      <c r="F8" s="62">
        <f>IF(E8&gt;=6,D8*6*$D$4,D8*E8*$D$4)</f>
        <v>0</v>
      </c>
      <c r="G8" s="62">
        <f>(IF(E8&lt;7,(0),(E8-6)*D8*$F$4))</f>
        <v>0</v>
      </c>
      <c r="H8" s="62"/>
      <c r="I8" s="61">
        <v>1</v>
      </c>
      <c r="J8" s="63">
        <f>SUM(F8:H8)*I8</f>
        <v>0</v>
      </c>
    </row>
    <row r="9" spans="1:10" x14ac:dyDescent="0.2">
      <c r="A9" s="64"/>
      <c r="B9" s="64"/>
      <c r="C9" s="65"/>
      <c r="D9" s="66"/>
      <c r="E9" s="65"/>
      <c r="F9" s="67"/>
      <c r="G9" s="67"/>
      <c r="H9" s="67"/>
      <c r="I9" s="65"/>
      <c r="J9" s="68"/>
    </row>
    <row r="10" spans="1:10" x14ac:dyDescent="0.2">
      <c r="A10" s="69"/>
      <c r="B10" s="69"/>
      <c r="C10" s="69"/>
      <c r="D10" s="69"/>
      <c r="E10" s="56"/>
      <c r="F10" s="56"/>
      <c r="G10" s="56"/>
      <c r="H10" s="56"/>
      <c r="I10" s="69"/>
      <c r="J10" s="64"/>
    </row>
    <row r="11" spans="1:10" x14ac:dyDescent="0.2">
      <c r="A11" s="41" t="s">
        <v>0</v>
      </c>
      <c r="B11" s="41" t="s">
        <v>1</v>
      </c>
      <c r="C11" s="57" t="s">
        <v>2</v>
      </c>
      <c r="D11" s="41" t="s">
        <v>31</v>
      </c>
      <c r="E11" s="57" t="s">
        <v>17</v>
      </c>
      <c r="F11" s="41" t="s">
        <v>19</v>
      </c>
      <c r="G11" s="41" t="s">
        <v>20</v>
      </c>
      <c r="I11" s="57" t="s">
        <v>7</v>
      </c>
      <c r="J11" s="58" t="s">
        <v>4</v>
      </c>
    </row>
    <row r="12" spans="1:10" x14ac:dyDescent="0.2">
      <c r="A12" s="59"/>
      <c r="B12" s="59"/>
      <c r="C12" s="57">
        <f>ROUND(A12*B12,2)</f>
        <v>0</v>
      </c>
      <c r="D12" s="60">
        <f>CEILING(A12*B12,1)</f>
        <v>0</v>
      </c>
      <c r="E12" s="61"/>
      <c r="F12" s="62">
        <f>IF(E12&gt;=6,D12*6*$D$4,D12*E12*$D$4)</f>
        <v>0</v>
      </c>
      <c r="G12" s="62">
        <f>(IF(E12&lt;7,(0),(E12-6)*D12*$F$4))</f>
        <v>0</v>
      </c>
      <c r="H12" s="62"/>
      <c r="I12" s="61">
        <v>1</v>
      </c>
      <c r="J12" s="63">
        <f>SUM(F12:H12)*I12</f>
        <v>0</v>
      </c>
    </row>
    <row r="13" spans="1:10" x14ac:dyDescent="0.2">
      <c r="A13" s="64"/>
      <c r="B13" s="64"/>
      <c r="C13" s="61"/>
      <c r="D13" s="60">
        <f>CEILING(C13,1)</f>
        <v>0</v>
      </c>
      <c r="E13" s="61"/>
      <c r="F13" s="62">
        <f>IF(E13&gt;=6,D13*6*$D$4,D13*E13*$D$4)</f>
        <v>0</v>
      </c>
      <c r="G13" s="62">
        <f>(IF(E13&lt;7,(0),(E13-6)*D13*$F$4))</f>
        <v>0</v>
      </c>
      <c r="H13" s="62"/>
      <c r="I13" s="61">
        <v>1</v>
      </c>
      <c r="J13" s="63">
        <f>SUM(F13:H13)*I13</f>
        <v>0</v>
      </c>
    </row>
    <row r="14" spans="1:10" x14ac:dyDescent="0.2">
      <c r="A14" s="64"/>
      <c r="B14" s="64"/>
      <c r="C14" s="65"/>
      <c r="D14" s="66"/>
      <c r="E14" s="65"/>
      <c r="F14" s="67"/>
      <c r="G14" s="67"/>
      <c r="H14" s="67"/>
      <c r="I14" s="65"/>
      <c r="J14" s="68"/>
    </row>
    <row r="15" spans="1:10" x14ac:dyDescent="0.2">
      <c r="A15" s="64"/>
      <c r="B15" s="64"/>
      <c r="C15" s="65"/>
      <c r="D15" s="66"/>
      <c r="E15" s="65"/>
      <c r="F15" s="67"/>
      <c r="G15" s="67"/>
      <c r="H15" s="67"/>
      <c r="I15" s="65"/>
      <c r="J15" s="68"/>
    </row>
    <row r="16" spans="1:10" x14ac:dyDescent="0.2">
      <c r="A16" s="41" t="s">
        <v>0</v>
      </c>
      <c r="B16" s="41" t="s">
        <v>1</v>
      </c>
      <c r="C16" s="57" t="s">
        <v>2</v>
      </c>
      <c r="D16" s="41" t="s">
        <v>31</v>
      </c>
      <c r="E16" s="57" t="s">
        <v>17</v>
      </c>
      <c r="F16" s="41" t="s">
        <v>19</v>
      </c>
      <c r="G16" s="41" t="s">
        <v>20</v>
      </c>
      <c r="I16" s="57" t="s">
        <v>7</v>
      </c>
      <c r="J16" s="58" t="s">
        <v>4</v>
      </c>
    </row>
    <row r="17" spans="1:10" x14ac:dyDescent="0.2">
      <c r="A17" s="59"/>
      <c r="B17" s="59"/>
      <c r="C17" s="57">
        <f>ROUND(A17*B17,2)</f>
        <v>0</v>
      </c>
      <c r="D17" s="60">
        <f>CEILING(A17*B17,1)</f>
        <v>0</v>
      </c>
      <c r="E17" s="61"/>
      <c r="F17" s="62">
        <f>IF(E17&gt;=6,D17*6*$D$4,D17*E17*$D$4)</f>
        <v>0</v>
      </c>
      <c r="G17" s="62">
        <f>(IF(E17&lt;7,(0),(E17-6)*D17*$F$4))</f>
        <v>0</v>
      </c>
      <c r="H17" s="62"/>
      <c r="I17" s="61">
        <v>1</v>
      </c>
      <c r="J17" s="63">
        <f>SUM(F17:H17)*I17</f>
        <v>0</v>
      </c>
    </row>
    <row r="18" spans="1:10" x14ac:dyDescent="0.2">
      <c r="A18" s="64"/>
      <c r="B18" s="64"/>
      <c r="C18" s="61"/>
      <c r="D18" s="60">
        <f>CEILING(C18,1)</f>
        <v>0</v>
      </c>
      <c r="E18" s="61"/>
      <c r="F18" s="62">
        <f>IF(E18&gt;=6,D18*6*$D$4,D18*E18*$D$4)</f>
        <v>0</v>
      </c>
      <c r="G18" s="62">
        <f>(IF(E18&lt;7,(0),(E18-6)*D18*$F$4))</f>
        <v>0</v>
      </c>
      <c r="H18" s="62"/>
      <c r="I18" s="61">
        <v>1</v>
      </c>
      <c r="J18" s="63">
        <f>SUM(F18:H18)*I18</f>
        <v>0</v>
      </c>
    </row>
    <row r="19" spans="1:10" x14ac:dyDescent="0.2">
      <c r="A19" s="64"/>
      <c r="B19" s="64"/>
      <c r="C19" s="65"/>
      <c r="D19" s="66"/>
      <c r="E19" s="65"/>
      <c r="F19" s="67"/>
      <c r="G19" s="67"/>
      <c r="H19" s="67"/>
      <c r="I19" s="65"/>
      <c r="J19" s="68"/>
    </row>
    <row r="20" spans="1:10" x14ac:dyDescent="0.2">
      <c r="A20" s="69"/>
      <c r="B20" s="69"/>
      <c r="C20" s="69"/>
      <c r="D20" s="69"/>
      <c r="E20" s="56"/>
      <c r="F20" s="56"/>
      <c r="G20" s="56"/>
      <c r="H20" s="56"/>
      <c r="I20" s="69"/>
      <c r="J20" s="64"/>
    </row>
    <row r="21" spans="1:10" x14ac:dyDescent="0.2">
      <c r="A21" s="41" t="s">
        <v>0</v>
      </c>
      <c r="B21" s="41" t="s">
        <v>1</v>
      </c>
      <c r="C21" s="57" t="s">
        <v>2</v>
      </c>
      <c r="D21" s="41" t="s">
        <v>31</v>
      </c>
      <c r="E21" s="57" t="s">
        <v>17</v>
      </c>
      <c r="F21" s="41" t="s">
        <v>19</v>
      </c>
      <c r="G21" s="41" t="s">
        <v>20</v>
      </c>
      <c r="I21" s="57" t="s">
        <v>7</v>
      </c>
      <c r="J21" s="58" t="s">
        <v>4</v>
      </c>
    </row>
    <row r="22" spans="1:10" x14ac:dyDescent="0.2">
      <c r="A22" s="59"/>
      <c r="B22" s="59"/>
      <c r="C22" s="57">
        <f>ROUND(A22*B22,2)</f>
        <v>0</v>
      </c>
      <c r="D22" s="60">
        <f>CEILING(A22*B22,1)</f>
        <v>0</v>
      </c>
      <c r="E22" s="61"/>
      <c r="F22" s="62">
        <f>IF(E22&gt;=6,D22*6*$D$4,D22*E22*$D$4)</f>
        <v>0</v>
      </c>
      <c r="G22" s="62">
        <f>(IF(E22&lt;7,(0),(E22-6)*D22*$F$4))</f>
        <v>0</v>
      </c>
      <c r="H22" s="62"/>
      <c r="I22" s="61">
        <v>1</v>
      </c>
      <c r="J22" s="63">
        <f>SUM(F22:H22)*I22</f>
        <v>0</v>
      </c>
    </row>
    <row r="23" spans="1:10" x14ac:dyDescent="0.2">
      <c r="A23" s="64"/>
      <c r="B23" s="64"/>
      <c r="C23" s="61"/>
      <c r="D23" s="60">
        <f>CEILING(C23,1)</f>
        <v>0</v>
      </c>
      <c r="E23" s="61"/>
      <c r="F23" s="62">
        <f>IF(E23&gt;=6,D23*6*$D$4,D23*E23*$D$4)</f>
        <v>0</v>
      </c>
      <c r="G23" s="62">
        <f>(IF(E23&lt;7,(0),(E23-6)*D23*$F$4))</f>
        <v>0</v>
      </c>
      <c r="H23" s="62"/>
      <c r="I23" s="61">
        <v>1</v>
      </c>
      <c r="J23" s="63">
        <f>SUM(F23:H23)*I23</f>
        <v>0</v>
      </c>
    </row>
    <row r="24" spans="1:10" x14ac:dyDescent="0.2">
      <c r="A24" s="64"/>
      <c r="B24" s="64"/>
      <c r="C24" s="65"/>
      <c r="D24" s="66"/>
      <c r="E24" s="65"/>
      <c r="F24" s="67"/>
      <c r="G24" s="67"/>
      <c r="H24" s="67"/>
      <c r="I24" s="65"/>
      <c r="J24" s="68"/>
    </row>
    <row r="25" spans="1:10" x14ac:dyDescent="0.2">
      <c r="A25" s="69"/>
      <c r="B25" s="69"/>
      <c r="C25" s="69"/>
      <c r="D25" s="69"/>
      <c r="E25" s="56"/>
      <c r="F25" s="56"/>
      <c r="G25" s="56"/>
      <c r="H25" s="56"/>
      <c r="I25" s="69"/>
      <c r="J25" s="64"/>
    </row>
    <row r="26" spans="1:10" x14ac:dyDescent="0.2">
      <c r="A26" s="41" t="s">
        <v>0</v>
      </c>
      <c r="B26" s="41" t="s">
        <v>1</v>
      </c>
      <c r="C26" s="57" t="s">
        <v>2</v>
      </c>
      <c r="D26" s="41" t="s">
        <v>31</v>
      </c>
      <c r="E26" s="57" t="s">
        <v>17</v>
      </c>
      <c r="F26" s="41" t="s">
        <v>19</v>
      </c>
      <c r="G26" s="41" t="s">
        <v>20</v>
      </c>
      <c r="I26" s="57" t="s">
        <v>7</v>
      </c>
      <c r="J26" s="58" t="s">
        <v>4</v>
      </c>
    </row>
    <row r="27" spans="1:10" x14ac:dyDescent="0.2">
      <c r="A27" s="59"/>
      <c r="B27" s="59"/>
      <c r="C27" s="57">
        <f>ROUND(A27*B27,2)</f>
        <v>0</v>
      </c>
      <c r="D27" s="60">
        <f>CEILING(A27*B27,1)</f>
        <v>0</v>
      </c>
      <c r="E27" s="61"/>
      <c r="F27" s="62">
        <f>IF(E27&gt;=6,D27*6*$D$4,D27*E27*$D$4)</f>
        <v>0</v>
      </c>
      <c r="G27" s="62">
        <f>(IF(E27&lt;7,(0),(E27-6)*D27*$F$4))</f>
        <v>0</v>
      </c>
      <c r="H27" s="62"/>
      <c r="I27" s="61">
        <v>1</v>
      </c>
      <c r="J27" s="63">
        <f>SUM(F27:H27)*I27</f>
        <v>0</v>
      </c>
    </row>
    <row r="28" spans="1:10" x14ac:dyDescent="0.2">
      <c r="A28" s="64"/>
      <c r="B28" s="64"/>
      <c r="C28" s="61"/>
      <c r="D28" s="60">
        <f>CEILING(C28,1)</f>
        <v>0</v>
      </c>
      <c r="E28" s="61"/>
      <c r="F28" s="62">
        <f>IF(E28&gt;=6,D28*6*$D$4,D28*E28*$D$4)</f>
        <v>0</v>
      </c>
      <c r="G28" s="62">
        <f>(IF(E28&lt;7,(0),(E28-6)*D28*$F$4))</f>
        <v>0</v>
      </c>
      <c r="H28" s="62"/>
      <c r="I28" s="61">
        <v>1</v>
      </c>
      <c r="J28" s="63">
        <f>SUM(F28:H28)*I28</f>
        <v>0</v>
      </c>
    </row>
    <row r="29" spans="1:10" ht="13.5" thickBot="1" x14ac:dyDescent="0.25">
      <c r="A29" s="70"/>
      <c r="B29" s="70"/>
      <c r="C29" s="71"/>
      <c r="D29" s="72"/>
      <c r="E29" s="71"/>
      <c r="F29" s="73"/>
      <c r="G29" s="73"/>
      <c r="H29" s="73"/>
      <c r="I29" s="71"/>
      <c r="J29" s="73"/>
    </row>
    <row r="30" spans="1:10" x14ac:dyDescent="0.2">
      <c r="A30" s="64"/>
      <c r="B30" s="64"/>
      <c r="C30" s="65"/>
      <c r="D30" s="66"/>
      <c r="E30" s="65"/>
      <c r="F30" s="67"/>
      <c r="G30" s="67"/>
      <c r="H30" s="67"/>
      <c r="I30" s="65"/>
      <c r="J30" s="68"/>
    </row>
    <row r="31" spans="1:10" ht="14.25" x14ac:dyDescent="0.2">
      <c r="A31" s="74" t="s">
        <v>47</v>
      </c>
      <c r="B31" s="69"/>
      <c r="C31" s="69"/>
      <c r="D31" s="69"/>
      <c r="E31" s="69"/>
      <c r="F31" s="69"/>
      <c r="G31" s="69"/>
      <c r="H31" s="69"/>
      <c r="I31" s="69"/>
      <c r="J31" s="69"/>
    </row>
    <row r="32" spans="1:10" x14ac:dyDescent="0.2">
      <c r="E32" s="75"/>
      <c r="F32" s="75">
        <f>IF((E34)&gt;I32,I32,E34)</f>
        <v>0</v>
      </c>
      <c r="G32" s="75">
        <f>IF((E34+E32)&gt;12,J32,E34-F32)</f>
        <v>0</v>
      </c>
      <c r="H32" s="75">
        <f>IF(E34&gt;G32,E34-G32-F32,0)</f>
        <v>0</v>
      </c>
      <c r="I32" s="75">
        <f>IF((E32)&gt;6,0,6-E32)</f>
        <v>6</v>
      </c>
      <c r="J32" s="75">
        <f>IF((E32)&lt;=12,12-I32-E32,0)</f>
        <v>6</v>
      </c>
    </row>
    <row r="33" spans="1:10" x14ac:dyDescent="0.2">
      <c r="A33" s="76" t="s">
        <v>0</v>
      </c>
      <c r="B33" s="41" t="s">
        <v>1</v>
      </c>
      <c r="C33" s="57" t="s">
        <v>2</v>
      </c>
      <c r="D33" s="41" t="s">
        <v>31</v>
      </c>
      <c r="E33" s="57" t="s">
        <v>17</v>
      </c>
      <c r="I33" s="57" t="s">
        <v>7</v>
      </c>
      <c r="J33" s="58" t="s">
        <v>4</v>
      </c>
    </row>
    <row r="34" spans="1:10" x14ac:dyDescent="0.2">
      <c r="A34" s="59"/>
      <c r="B34" s="59"/>
      <c r="C34" s="61">
        <f>ROUND(A34*B34,2)</f>
        <v>0</v>
      </c>
      <c r="D34" s="60">
        <f>CEILING(C34,1)</f>
        <v>0</v>
      </c>
      <c r="E34" s="61"/>
      <c r="F34" s="62"/>
      <c r="G34" s="62"/>
      <c r="H34" s="63"/>
      <c r="I34" s="61">
        <v>1</v>
      </c>
      <c r="J34" s="63">
        <f>D34*E34*I34*H4</f>
        <v>0</v>
      </c>
    </row>
    <row r="35" spans="1:10" x14ac:dyDescent="0.2">
      <c r="A35" s="64"/>
      <c r="B35" s="64"/>
      <c r="C35" s="65"/>
      <c r="D35" s="66"/>
      <c r="E35" s="75"/>
      <c r="F35" s="75"/>
      <c r="G35" s="67"/>
      <c r="H35" s="67"/>
      <c r="I35" s="65"/>
      <c r="J35" s="68"/>
    </row>
    <row r="36" spans="1:10" x14ac:dyDescent="0.2">
      <c r="E36" s="75"/>
      <c r="F36" s="75">
        <f>IF((E38)&gt;I36,I36,E38)</f>
        <v>0</v>
      </c>
      <c r="G36" s="75">
        <f>IF((E38+E36)&gt;12,J36,E38-F36)</f>
        <v>0</v>
      </c>
      <c r="H36" s="75">
        <f>IF(E38&gt;G36,E38-G36-F36,0)</f>
        <v>0</v>
      </c>
      <c r="I36" s="75">
        <f>IF((E36)&gt;6,0,6-E36)</f>
        <v>6</v>
      </c>
      <c r="J36" s="75">
        <f>IF((E36)&lt;=12,12-I36-E36,0)</f>
        <v>6</v>
      </c>
    </row>
    <row r="37" spans="1:10" x14ac:dyDescent="0.2">
      <c r="A37" s="76" t="s">
        <v>0</v>
      </c>
      <c r="B37" s="41" t="s">
        <v>1</v>
      </c>
      <c r="C37" s="57" t="s">
        <v>2</v>
      </c>
      <c r="D37" s="41" t="s">
        <v>31</v>
      </c>
      <c r="E37" s="57" t="s">
        <v>17</v>
      </c>
      <c r="I37" s="57" t="s">
        <v>7</v>
      </c>
      <c r="J37" s="58" t="s">
        <v>4</v>
      </c>
    </row>
    <row r="38" spans="1:10" x14ac:dyDescent="0.2">
      <c r="A38" s="59"/>
      <c r="B38" s="59"/>
      <c r="C38" s="61">
        <f>ROUND(A38*B38,2)</f>
        <v>0</v>
      </c>
      <c r="D38" s="60">
        <f>CEILING(C38,1)</f>
        <v>0</v>
      </c>
      <c r="E38" s="61"/>
      <c r="F38" s="62"/>
      <c r="G38" s="62"/>
      <c r="H38" s="63"/>
      <c r="I38" s="61">
        <v>1</v>
      </c>
      <c r="J38" s="63">
        <f>D38*E38*I38*H4</f>
        <v>0</v>
      </c>
    </row>
    <row r="39" spans="1:10" x14ac:dyDescent="0.2">
      <c r="A39" s="64"/>
      <c r="B39" s="64"/>
      <c r="C39" s="64"/>
      <c r="D39" s="64"/>
      <c r="E39" s="77"/>
      <c r="F39" s="78"/>
      <c r="G39" s="78"/>
      <c r="H39" s="78"/>
      <c r="I39" s="65"/>
      <c r="J39" s="64"/>
    </row>
    <row r="40" spans="1:10" x14ac:dyDescent="0.2">
      <c r="E40" s="75"/>
      <c r="F40" s="75">
        <f>IF((E42)&gt;I40,I40,E42)</f>
        <v>0</v>
      </c>
      <c r="G40" s="75">
        <f>IF((E42+E40)&gt;12,J40,E42-F40)</f>
        <v>0</v>
      </c>
      <c r="H40" s="75">
        <f>IF(E42&gt;G40,E42-G40-F40,0)</f>
        <v>0</v>
      </c>
      <c r="I40" s="75">
        <f>IF((E40)&gt;6,0,6-E40)</f>
        <v>6</v>
      </c>
      <c r="J40" s="75">
        <f>IF((E40)&lt;=12,12-I40-E40,0)</f>
        <v>6</v>
      </c>
    </row>
    <row r="41" spans="1:10" x14ac:dyDescent="0.2">
      <c r="A41" s="76" t="s">
        <v>0</v>
      </c>
      <c r="B41" s="41" t="s">
        <v>1</v>
      </c>
      <c r="C41" s="57" t="s">
        <v>2</v>
      </c>
      <c r="D41" s="41" t="s">
        <v>31</v>
      </c>
      <c r="E41" s="57" t="s">
        <v>17</v>
      </c>
      <c r="I41" s="57" t="s">
        <v>7</v>
      </c>
      <c r="J41" s="58" t="s">
        <v>4</v>
      </c>
    </row>
    <row r="42" spans="1:10" x14ac:dyDescent="0.2">
      <c r="A42" s="59"/>
      <c r="B42" s="59"/>
      <c r="C42" s="61">
        <f>ROUND(A42*B42,2)</f>
        <v>0</v>
      </c>
      <c r="D42" s="60">
        <f>CEILING(C42,1)</f>
        <v>0</v>
      </c>
      <c r="E42" s="61"/>
      <c r="F42" s="62"/>
      <c r="G42" s="62"/>
      <c r="H42" s="63"/>
      <c r="I42" s="61">
        <v>1</v>
      </c>
      <c r="J42" s="63">
        <f>D42*E42*I42*H4</f>
        <v>0</v>
      </c>
    </row>
    <row r="43" spans="1:10" x14ac:dyDescent="0.2">
      <c r="A43" s="64"/>
      <c r="B43" s="64"/>
      <c r="C43" s="65"/>
      <c r="D43" s="66"/>
      <c r="E43" s="65"/>
      <c r="F43" s="67"/>
      <c r="G43" s="67"/>
      <c r="H43" s="67"/>
      <c r="I43" s="65"/>
      <c r="J43" s="68"/>
    </row>
    <row r="44" spans="1:10" x14ac:dyDescent="0.2">
      <c r="E44" s="75"/>
      <c r="F44" s="75">
        <f>IF((E46)&gt;I44,I44,E46)</f>
        <v>0</v>
      </c>
      <c r="G44" s="75">
        <f>IF((E46+E44)&gt;12,J44,E46-F44)</f>
        <v>0</v>
      </c>
      <c r="H44" s="75">
        <f>IF(E46&gt;G44,E46-G44-F44,0)</f>
        <v>0</v>
      </c>
      <c r="I44" s="75">
        <f>IF((E44)&gt;6,0,6-E44)</f>
        <v>6</v>
      </c>
      <c r="J44" s="75">
        <f>IF((E44)&lt;=12,12-I44-E44,0)</f>
        <v>6</v>
      </c>
    </row>
    <row r="45" spans="1:10" x14ac:dyDescent="0.2">
      <c r="A45" s="76" t="s">
        <v>0</v>
      </c>
      <c r="B45" s="41" t="s">
        <v>1</v>
      </c>
      <c r="C45" s="57" t="s">
        <v>2</v>
      </c>
      <c r="D45" s="41" t="s">
        <v>31</v>
      </c>
      <c r="E45" s="57" t="s">
        <v>17</v>
      </c>
      <c r="I45" s="57" t="s">
        <v>7</v>
      </c>
      <c r="J45" s="58" t="s">
        <v>4</v>
      </c>
    </row>
    <row r="46" spans="1:10" x14ac:dyDescent="0.2">
      <c r="A46" s="59"/>
      <c r="B46" s="59"/>
      <c r="C46" s="61">
        <f>ROUND(A46*B46,2)</f>
        <v>0</v>
      </c>
      <c r="D46" s="60">
        <f>CEILING(C46,1)</f>
        <v>0</v>
      </c>
      <c r="E46" s="61"/>
      <c r="F46" s="62"/>
      <c r="G46" s="62"/>
      <c r="H46" s="63"/>
      <c r="I46" s="61">
        <v>1</v>
      </c>
      <c r="J46" s="63">
        <f>D46*E46*I46*H4</f>
        <v>0</v>
      </c>
    </row>
    <row r="47" spans="1:10" x14ac:dyDescent="0.2">
      <c r="A47" s="64"/>
      <c r="B47" s="64"/>
      <c r="C47" s="65"/>
      <c r="D47" s="66"/>
      <c r="E47" s="65"/>
      <c r="F47" s="67"/>
      <c r="G47" s="67"/>
      <c r="H47" s="67"/>
      <c r="I47" s="65"/>
      <c r="J47" s="68"/>
    </row>
    <row r="48" spans="1:10" x14ac:dyDescent="0.2">
      <c r="E48" s="75">
        <v>12</v>
      </c>
      <c r="F48" s="75">
        <f>IF((E50)&gt;I48,I48,E50)</f>
        <v>0</v>
      </c>
      <c r="G48" s="75">
        <f>IF((E50+E48)&gt;12,J48,E50-F48)</f>
        <v>0</v>
      </c>
      <c r="H48" s="75">
        <f>IF(E50&gt;G48,E50-G48-F48,0)</f>
        <v>0</v>
      </c>
      <c r="I48" s="75">
        <f>IF((E48)&gt;6,0,6-E48)</f>
        <v>0</v>
      </c>
      <c r="J48" s="75">
        <f>IF((E48)&lt;=12,12-I48-E48,0)</f>
        <v>0</v>
      </c>
    </row>
    <row r="49" spans="1:10" x14ac:dyDescent="0.2">
      <c r="A49" s="76" t="s">
        <v>0</v>
      </c>
      <c r="B49" s="41" t="s">
        <v>1</v>
      </c>
      <c r="C49" s="57" t="s">
        <v>2</v>
      </c>
      <c r="D49" s="41" t="s">
        <v>31</v>
      </c>
      <c r="E49" s="57" t="s">
        <v>17</v>
      </c>
      <c r="I49" s="57" t="s">
        <v>7</v>
      </c>
      <c r="J49" s="58" t="s">
        <v>4</v>
      </c>
    </row>
    <row r="50" spans="1:10" x14ac:dyDescent="0.2">
      <c r="A50" s="59"/>
      <c r="B50" s="59"/>
      <c r="C50" s="61">
        <f>ROUND(A50*B50,2)</f>
        <v>0</v>
      </c>
      <c r="D50" s="60">
        <f>CEILING(C50,1)</f>
        <v>0</v>
      </c>
      <c r="E50" s="61"/>
      <c r="F50" s="62"/>
      <c r="G50" s="62"/>
      <c r="H50" s="63"/>
      <c r="I50" s="61">
        <v>1</v>
      </c>
      <c r="J50" s="63">
        <f>D50*E50*I50*H4</f>
        <v>0</v>
      </c>
    </row>
    <row r="51" spans="1:10" x14ac:dyDescent="0.2">
      <c r="A51" s="64"/>
      <c r="B51" s="64"/>
      <c r="C51" s="65"/>
      <c r="D51" s="79"/>
      <c r="E51" s="65"/>
      <c r="F51" s="68"/>
      <c r="G51" s="68"/>
      <c r="H51" s="68"/>
      <c r="I51" s="65"/>
      <c r="J51" s="68"/>
    </row>
    <row r="52" spans="1:10" x14ac:dyDescent="0.2">
      <c r="A52" s="64"/>
      <c r="B52" s="64"/>
      <c r="C52" s="64"/>
      <c r="D52" s="64"/>
      <c r="E52" s="65"/>
      <c r="F52" s="80"/>
      <c r="G52" s="80"/>
      <c r="H52" s="64"/>
      <c r="I52" s="81" t="s">
        <v>50</v>
      </c>
      <c r="J52" s="82">
        <f>SUM(J50,J46,J42,J38,J34,J27:J28,J22:J23,J17:J18,J12:J13,J7:J8)</f>
        <v>0</v>
      </c>
    </row>
    <row r="53" spans="1:10" x14ac:dyDescent="0.2">
      <c r="A53" s="64"/>
      <c r="B53" s="64"/>
      <c r="C53" s="65"/>
      <c r="D53" s="79"/>
      <c r="E53" s="65"/>
      <c r="F53" s="68"/>
      <c r="G53" s="68"/>
      <c r="H53" s="68"/>
      <c r="I53" s="65"/>
      <c r="J53" s="68"/>
    </row>
    <row r="54" spans="1:10" x14ac:dyDescent="0.2">
      <c r="A54" s="76"/>
      <c r="B54" s="76"/>
      <c r="C54" s="83"/>
      <c r="D54" s="76"/>
      <c r="E54" s="83"/>
      <c r="F54" s="76"/>
      <c r="G54" s="76"/>
      <c r="H54" s="76"/>
      <c r="I54" s="83"/>
      <c r="J54" s="84"/>
    </row>
    <row r="55" spans="1:10" ht="15" x14ac:dyDescent="0.25">
      <c r="A55" s="85"/>
      <c r="B55" s="86"/>
      <c r="C55" s="87"/>
      <c r="D55" s="88"/>
      <c r="E55" s="89"/>
      <c r="F55" s="63"/>
      <c r="G55" s="63"/>
      <c r="H55" s="90"/>
      <c r="I55" s="90"/>
      <c r="J55" s="91"/>
    </row>
    <row r="65" spans="8:10" x14ac:dyDescent="0.2">
      <c r="H65" s="42"/>
      <c r="I65" s="42"/>
      <c r="J65" s="92"/>
    </row>
  </sheetData>
  <sheetProtection sheet="1" objects="1" scenarios="1"/>
  <conditionalFormatting sqref="E55 E39">
    <cfRule type="cellIs" dxfId="3" priority="1" stopIfTrue="1" operator="greaterThan">
      <formula>12</formula>
    </cfRule>
  </conditionalFormatting>
  <dataValidations count="2">
    <dataValidation allowBlank="1" showInputMessage="1" showErrorMessage="1" errorTitle="max. 12 Monate möglich!" error="Verlängerungen in der nächsten Zeile berechnen!" sqref="E32 E36 E40 E44"/>
    <dataValidation type="whole" allowBlank="1" showInputMessage="1" showErrorMessage="1" errorTitle="max. 12 Monate möglich!" error="Verlängerungen in der nächsten Zeile berechnen!" sqref="E55 E17:E19 E22:E24 E27:E30 E7:E9 E12:E15 E50:E53 E46:E48 E38 E42:E43 E34:E35">
      <formula1>0</formula1>
      <formula2>12</formula2>
    </dataValidation>
  </dataValidations>
  <pageMargins left="0.43" right="0.38" top="0.984251969" bottom="0.984251969" header="0.4921259845" footer="0.492125984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workbookViewId="0">
      <selection activeCell="H6" sqref="H6"/>
    </sheetView>
  </sheetViews>
  <sheetFormatPr baseColWidth="10" defaultRowHeight="12.75" x14ac:dyDescent="0.2"/>
  <cols>
    <col min="1" max="2" width="6.7109375" style="41" customWidth="1"/>
    <col min="3" max="3" width="8.7109375" style="41" customWidth="1"/>
    <col min="4" max="4" width="9.28515625" style="41" customWidth="1"/>
    <col min="5" max="5" width="9.42578125" style="41" customWidth="1"/>
    <col min="6" max="8" width="12.140625" style="41" customWidth="1"/>
    <col min="9" max="9" width="6.28515625" style="41" customWidth="1"/>
    <col min="10" max="10" width="13.140625" style="41" customWidth="1"/>
    <col min="11" max="11" width="11.42578125" style="41"/>
    <col min="12" max="12" width="12.5703125" style="41" bestFit="1" customWidth="1"/>
    <col min="13" max="16384" width="11.42578125" style="41"/>
  </cols>
  <sheetData>
    <row r="1" spans="1:10" x14ac:dyDescent="0.2">
      <c r="A1" s="40" t="s">
        <v>48</v>
      </c>
      <c r="D1" s="41" t="s">
        <v>28</v>
      </c>
      <c r="H1" s="42" t="s">
        <v>49</v>
      </c>
      <c r="I1" s="43"/>
    </row>
    <row r="2" spans="1:10" ht="9.75" customHeight="1" thickBot="1" x14ac:dyDescent="0.25">
      <c r="A2" s="40"/>
      <c r="H2" s="40"/>
      <c r="I2" s="40"/>
    </row>
    <row r="3" spans="1:10" x14ac:dyDescent="0.2">
      <c r="C3" s="44"/>
      <c r="D3" s="45"/>
      <c r="E3" s="45"/>
      <c r="F3" s="46" t="s">
        <v>45</v>
      </c>
      <c r="G3" s="45"/>
      <c r="H3" s="47"/>
      <c r="I3" s="48"/>
      <c r="J3" s="93"/>
    </row>
    <row r="4" spans="1:10" ht="13.5" thickBot="1" x14ac:dyDescent="0.25">
      <c r="A4" s="40" t="s">
        <v>27</v>
      </c>
      <c r="C4" s="49" t="s">
        <v>22</v>
      </c>
      <c r="D4" s="50">
        <v>7</v>
      </c>
      <c r="E4" s="51" t="s">
        <v>23</v>
      </c>
      <c r="F4" s="50">
        <v>11.8</v>
      </c>
      <c r="G4" s="52" t="s">
        <v>24</v>
      </c>
      <c r="H4" s="53">
        <v>14</v>
      </c>
      <c r="I4" s="54"/>
    </row>
    <row r="5" spans="1:10" ht="11.25" customHeight="1" x14ac:dyDescent="0.2">
      <c r="E5" s="55"/>
      <c r="F5" s="56"/>
      <c r="G5" s="56"/>
      <c r="H5" s="56"/>
      <c r="I5" s="57"/>
    </row>
    <row r="6" spans="1:10" s="76" customFormat="1" x14ac:dyDescent="0.2">
      <c r="A6" s="41" t="s">
        <v>0</v>
      </c>
      <c r="B6" s="41" t="s">
        <v>1</v>
      </c>
      <c r="C6" s="57" t="s">
        <v>2</v>
      </c>
      <c r="D6" s="41" t="s">
        <v>31</v>
      </c>
      <c r="E6" s="57" t="s">
        <v>17</v>
      </c>
      <c r="F6" s="41" t="s">
        <v>19</v>
      </c>
      <c r="G6" s="41" t="s">
        <v>20</v>
      </c>
      <c r="H6" s="41"/>
      <c r="I6" s="57" t="s">
        <v>7</v>
      </c>
      <c r="J6" s="58" t="s">
        <v>4</v>
      </c>
    </row>
    <row r="7" spans="1:10" s="76" customFormat="1" x14ac:dyDescent="0.2">
      <c r="A7" s="59"/>
      <c r="B7" s="59"/>
      <c r="C7" s="94">
        <f>ROUND(A7*B7,2)</f>
        <v>0</v>
      </c>
      <c r="D7" s="60">
        <f>CEILING(A7*B7,1)</f>
        <v>0</v>
      </c>
      <c r="E7" s="61"/>
      <c r="F7" s="62">
        <f>IF(E7&gt;=6,D7*6*$D$4,D7*E7*$D$4)</f>
        <v>0</v>
      </c>
      <c r="G7" s="62">
        <f>(IF(E7&lt;7,(0),(E7-6)*D7*$F$4))</f>
        <v>0</v>
      </c>
      <c r="H7" s="62"/>
      <c r="I7" s="61">
        <v>1</v>
      </c>
      <c r="J7" s="63">
        <f>SUM(F7:H7)*I7</f>
        <v>0</v>
      </c>
    </row>
    <row r="8" spans="1:10" s="76" customFormat="1" x14ac:dyDescent="0.2">
      <c r="A8" s="64"/>
      <c r="B8" s="64"/>
      <c r="C8" s="61"/>
      <c r="D8" s="60">
        <f>CEILING(C8,1)</f>
        <v>0</v>
      </c>
      <c r="E8" s="61"/>
      <c r="F8" s="62">
        <f>IF(E8&gt;=6,D8*6*$D$4,D8*E8*$D$4)</f>
        <v>0</v>
      </c>
      <c r="G8" s="62">
        <f>(IF(E8&lt;7,(0),(E8-6)*D8*$F$4))</f>
        <v>0</v>
      </c>
      <c r="H8" s="62"/>
      <c r="I8" s="61">
        <v>1</v>
      </c>
      <c r="J8" s="63">
        <f>SUM(F8:H8)*I8</f>
        <v>0</v>
      </c>
    </row>
    <row r="9" spans="1:10" s="64" customFormat="1" x14ac:dyDescent="0.2">
      <c r="C9" s="65"/>
      <c r="D9" s="66"/>
      <c r="E9" s="65"/>
      <c r="F9" s="67"/>
      <c r="G9" s="67"/>
      <c r="H9" s="67"/>
      <c r="I9" s="65"/>
      <c r="J9" s="68"/>
    </row>
    <row r="10" spans="1:10" s="64" customFormat="1" ht="13.5" customHeight="1" x14ac:dyDescent="0.2">
      <c r="A10" s="69"/>
      <c r="B10" s="69"/>
      <c r="C10" s="69"/>
      <c r="D10" s="69"/>
      <c r="E10" s="56"/>
      <c r="F10" s="56"/>
      <c r="G10" s="56"/>
      <c r="H10" s="56"/>
      <c r="I10" s="69"/>
    </row>
    <row r="11" spans="1:10" s="76" customFormat="1" x14ac:dyDescent="0.2">
      <c r="A11" s="41" t="s">
        <v>0</v>
      </c>
      <c r="B11" s="41" t="s">
        <v>1</v>
      </c>
      <c r="C11" s="57" t="s">
        <v>2</v>
      </c>
      <c r="D11" s="41" t="s">
        <v>31</v>
      </c>
      <c r="E11" s="57" t="s">
        <v>17</v>
      </c>
      <c r="F11" s="41" t="s">
        <v>19</v>
      </c>
      <c r="G11" s="41" t="s">
        <v>20</v>
      </c>
      <c r="H11" s="41"/>
      <c r="I11" s="57" t="s">
        <v>7</v>
      </c>
      <c r="J11" s="58" t="s">
        <v>4</v>
      </c>
    </row>
    <row r="12" spans="1:10" s="76" customFormat="1" x14ac:dyDescent="0.2">
      <c r="A12" s="59"/>
      <c r="B12" s="59"/>
      <c r="C12" s="57">
        <f>ROUND(A12*B12,2)</f>
        <v>0</v>
      </c>
      <c r="D12" s="60">
        <f>CEILING(A12*B12,1)</f>
        <v>0</v>
      </c>
      <c r="E12" s="61"/>
      <c r="F12" s="62">
        <f>IF(E12&gt;=6,D12*6*$D$4,D12*E12*$D$4)</f>
        <v>0</v>
      </c>
      <c r="G12" s="62">
        <f>(IF(E12&lt;7,(0),(E12-6)*D12*$F$4))</f>
        <v>0</v>
      </c>
      <c r="H12" s="62"/>
      <c r="I12" s="61">
        <v>1</v>
      </c>
      <c r="J12" s="63">
        <f>SUM(F12:H12)*I12</f>
        <v>0</v>
      </c>
    </row>
    <row r="13" spans="1:10" s="76" customFormat="1" ht="12.75" customHeight="1" x14ac:dyDescent="0.2">
      <c r="A13" s="64"/>
      <c r="B13" s="64"/>
      <c r="C13" s="61"/>
      <c r="D13" s="60">
        <f>CEILING(C13,1)</f>
        <v>0</v>
      </c>
      <c r="E13" s="61"/>
      <c r="F13" s="62">
        <f>IF(E13&gt;=6,D13*6*$D$4,D13*E13*$D$4)</f>
        <v>0</v>
      </c>
      <c r="G13" s="62">
        <f>(IF(E13&lt;7,(0),(E13-6)*D13*$F$4))</f>
        <v>0</v>
      </c>
      <c r="H13" s="62"/>
      <c r="I13" s="61">
        <v>1</v>
      </c>
      <c r="J13" s="63">
        <f>SUM(F13:H13)*I13</f>
        <v>0</v>
      </c>
    </row>
    <row r="14" spans="1:10" s="64" customFormat="1" x14ac:dyDescent="0.2">
      <c r="C14" s="65"/>
      <c r="D14" s="66"/>
      <c r="E14" s="65"/>
      <c r="F14" s="67"/>
      <c r="G14" s="67"/>
      <c r="H14" s="67"/>
      <c r="I14" s="65"/>
      <c r="J14" s="68"/>
    </row>
    <row r="15" spans="1:10" s="64" customFormat="1" x14ac:dyDescent="0.2">
      <c r="C15" s="65"/>
      <c r="D15" s="66"/>
      <c r="E15" s="65"/>
      <c r="F15" s="67"/>
      <c r="G15" s="67"/>
      <c r="H15" s="67"/>
      <c r="I15" s="65"/>
      <c r="J15" s="68"/>
    </row>
    <row r="16" spans="1:10" s="76" customFormat="1" x14ac:dyDescent="0.2">
      <c r="A16" s="41" t="s">
        <v>0</v>
      </c>
      <c r="B16" s="41" t="s">
        <v>1</v>
      </c>
      <c r="C16" s="57" t="s">
        <v>2</v>
      </c>
      <c r="D16" s="41" t="s">
        <v>31</v>
      </c>
      <c r="E16" s="57" t="s">
        <v>17</v>
      </c>
      <c r="F16" s="41" t="s">
        <v>19</v>
      </c>
      <c r="G16" s="41" t="s">
        <v>20</v>
      </c>
      <c r="H16" s="41"/>
      <c r="I16" s="57" t="s">
        <v>7</v>
      </c>
      <c r="J16" s="58" t="s">
        <v>4</v>
      </c>
    </row>
    <row r="17" spans="1:10" s="76" customFormat="1" x14ac:dyDescent="0.2">
      <c r="A17" s="59"/>
      <c r="B17" s="59"/>
      <c r="C17" s="57">
        <f>ROUND(A17*B17,2)</f>
        <v>0</v>
      </c>
      <c r="D17" s="60">
        <f>CEILING(A17*B17,1)</f>
        <v>0</v>
      </c>
      <c r="E17" s="61"/>
      <c r="F17" s="62">
        <f>IF(E17&gt;=6,D17*6*$D$4,D17*E17*$D$4)</f>
        <v>0</v>
      </c>
      <c r="G17" s="62">
        <f>(IF(E17&lt;7,(0),(E17-6)*D17*$F$4))</f>
        <v>0</v>
      </c>
      <c r="H17" s="62"/>
      <c r="I17" s="61">
        <v>1</v>
      </c>
      <c r="J17" s="63">
        <f>SUM(F17:H17)*I17</f>
        <v>0</v>
      </c>
    </row>
    <row r="18" spans="1:10" s="76" customFormat="1" x14ac:dyDescent="0.2">
      <c r="A18" s="64"/>
      <c r="B18" s="64"/>
      <c r="C18" s="61"/>
      <c r="D18" s="60">
        <f>CEILING(C18,1)</f>
        <v>0</v>
      </c>
      <c r="E18" s="61"/>
      <c r="F18" s="62">
        <f>IF(E18&gt;=6,D18*6*$D$4,D18*E18*$D$4)</f>
        <v>0</v>
      </c>
      <c r="G18" s="62">
        <f>(IF(E18&lt;7,(0),(E18-6)*D18*$F$4))</f>
        <v>0</v>
      </c>
      <c r="H18" s="62"/>
      <c r="I18" s="61">
        <v>1</v>
      </c>
      <c r="J18" s="63">
        <f>SUM(F18:H18)*I18</f>
        <v>0</v>
      </c>
    </row>
    <row r="19" spans="1:10" s="64" customFormat="1" x14ac:dyDescent="0.2">
      <c r="C19" s="65"/>
      <c r="D19" s="66"/>
      <c r="E19" s="65"/>
      <c r="F19" s="67"/>
      <c r="G19" s="67"/>
      <c r="H19" s="67"/>
      <c r="I19" s="65"/>
      <c r="J19" s="68"/>
    </row>
    <row r="20" spans="1:10" s="64" customFormat="1" x14ac:dyDescent="0.2">
      <c r="A20" s="69"/>
      <c r="B20" s="69"/>
      <c r="C20" s="69"/>
      <c r="D20" s="69"/>
      <c r="E20" s="56"/>
      <c r="F20" s="56"/>
      <c r="G20" s="56"/>
      <c r="H20" s="56"/>
      <c r="I20" s="69"/>
    </row>
    <row r="21" spans="1:10" s="76" customFormat="1" x14ac:dyDescent="0.2">
      <c r="A21" s="41" t="s">
        <v>0</v>
      </c>
      <c r="B21" s="41" t="s">
        <v>1</v>
      </c>
      <c r="C21" s="57" t="s">
        <v>2</v>
      </c>
      <c r="D21" s="41" t="s">
        <v>31</v>
      </c>
      <c r="E21" s="57" t="s">
        <v>17</v>
      </c>
      <c r="F21" s="41" t="s">
        <v>19</v>
      </c>
      <c r="G21" s="41" t="s">
        <v>20</v>
      </c>
      <c r="H21" s="41"/>
      <c r="I21" s="57" t="s">
        <v>7</v>
      </c>
      <c r="J21" s="58" t="s">
        <v>4</v>
      </c>
    </row>
    <row r="22" spans="1:10" s="76" customFormat="1" x14ac:dyDescent="0.2">
      <c r="A22" s="59"/>
      <c r="B22" s="59"/>
      <c r="C22" s="57">
        <f>ROUND(A22*B22,2)</f>
        <v>0</v>
      </c>
      <c r="D22" s="60">
        <f>CEILING(A22*B22,1)</f>
        <v>0</v>
      </c>
      <c r="E22" s="61"/>
      <c r="F22" s="62">
        <f>IF(E22&gt;=6,D22*6*$D$4,D22*E22*$D$4)</f>
        <v>0</v>
      </c>
      <c r="G22" s="62">
        <f>(IF(E22&lt;7,(0),(E22-6)*D22*$F$4))</f>
        <v>0</v>
      </c>
      <c r="H22" s="62"/>
      <c r="I22" s="61">
        <v>1</v>
      </c>
      <c r="J22" s="63">
        <f>SUM(F22:H22)*I22</f>
        <v>0</v>
      </c>
    </row>
    <row r="23" spans="1:10" s="76" customFormat="1" x14ac:dyDescent="0.2">
      <c r="A23" s="64"/>
      <c r="B23" s="64"/>
      <c r="C23" s="61"/>
      <c r="D23" s="60">
        <f>CEILING(C23,1)</f>
        <v>0</v>
      </c>
      <c r="E23" s="61"/>
      <c r="F23" s="62">
        <f>IF(E23&gt;=6,D23*6*$D$4,D23*E23*$D$4)</f>
        <v>0</v>
      </c>
      <c r="G23" s="62">
        <f>(IF(E23&lt;7,(0),(E23-6)*D23*$F$4))</f>
        <v>0</v>
      </c>
      <c r="H23" s="62"/>
      <c r="I23" s="61">
        <v>1</v>
      </c>
      <c r="J23" s="63">
        <f>SUM(F23:H23)*I23</f>
        <v>0</v>
      </c>
    </row>
    <row r="24" spans="1:10" s="64" customFormat="1" x14ac:dyDescent="0.2">
      <c r="C24" s="65"/>
      <c r="D24" s="66"/>
      <c r="E24" s="65"/>
      <c r="F24" s="67"/>
      <c r="G24" s="67"/>
      <c r="H24" s="67"/>
      <c r="I24" s="65"/>
      <c r="J24" s="68"/>
    </row>
    <row r="25" spans="1:10" s="64" customFormat="1" x14ac:dyDescent="0.2">
      <c r="A25" s="69"/>
      <c r="B25" s="69"/>
      <c r="C25" s="69"/>
      <c r="D25" s="69"/>
      <c r="E25" s="56"/>
      <c r="F25" s="56"/>
      <c r="G25" s="56"/>
      <c r="H25" s="56"/>
      <c r="I25" s="69"/>
    </row>
    <row r="26" spans="1:10" s="76" customFormat="1" x14ac:dyDescent="0.2">
      <c r="A26" s="41" t="s">
        <v>0</v>
      </c>
      <c r="B26" s="41" t="s">
        <v>1</v>
      </c>
      <c r="C26" s="57" t="s">
        <v>2</v>
      </c>
      <c r="D26" s="41" t="s">
        <v>31</v>
      </c>
      <c r="E26" s="57" t="s">
        <v>17</v>
      </c>
      <c r="F26" s="41" t="s">
        <v>19</v>
      </c>
      <c r="G26" s="41" t="s">
        <v>20</v>
      </c>
      <c r="H26" s="41"/>
      <c r="I26" s="57" t="s">
        <v>7</v>
      </c>
      <c r="J26" s="58" t="s">
        <v>4</v>
      </c>
    </row>
    <row r="27" spans="1:10" s="76" customFormat="1" x14ac:dyDescent="0.2">
      <c r="A27" s="59"/>
      <c r="B27" s="59"/>
      <c r="C27" s="57">
        <f>ROUND(A27*B27,2)</f>
        <v>0</v>
      </c>
      <c r="D27" s="60">
        <f>CEILING(A27*B27,1)</f>
        <v>0</v>
      </c>
      <c r="E27" s="61"/>
      <c r="F27" s="62">
        <f>IF(E27&gt;=6,D27*6*$D$4,D27*E27*$D$4)</f>
        <v>0</v>
      </c>
      <c r="G27" s="62">
        <f>(IF(E27&lt;7,(0),(E27-6)*D27*$F$4))</f>
        <v>0</v>
      </c>
      <c r="H27" s="62"/>
      <c r="I27" s="61">
        <v>1</v>
      </c>
      <c r="J27" s="63">
        <f>SUM(F27:H27)*I27</f>
        <v>0</v>
      </c>
    </row>
    <row r="28" spans="1:10" s="76" customFormat="1" x14ac:dyDescent="0.2">
      <c r="A28" s="64"/>
      <c r="B28" s="64"/>
      <c r="C28" s="61"/>
      <c r="D28" s="60">
        <f>CEILING(C28,1)</f>
        <v>0</v>
      </c>
      <c r="E28" s="61"/>
      <c r="F28" s="62">
        <f>IF(E28&gt;=6,D28*6*$D$4,D28*E28*$D$4)</f>
        <v>0</v>
      </c>
      <c r="G28" s="62">
        <f>(IF(E28&lt;7,(0),(E28-6)*D28*$F$4))</f>
        <v>0</v>
      </c>
      <c r="H28" s="62"/>
      <c r="I28" s="61">
        <v>1</v>
      </c>
      <c r="J28" s="63">
        <f>SUM(F28:H28)*I28</f>
        <v>0</v>
      </c>
    </row>
    <row r="29" spans="1:10" s="69" customFormat="1" ht="13.5" thickBot="1" x14ac:dyDescent="0.25">
      <c r="A29" s="70"/>
      <c r="B29" s="70"/>
      <c r="C29" s="71"/>
      <c r="D29" s="72"/>
      <c r="E29" s="71"/>
      <c r="F29" s="73"/>
      <c r="G29" s="73"/>
      <c r="H29" s="73"/>
      <c r="I29" s="71"/>
      <c r="J29" s="73"/>
    </row>
    <row r="30" spans="1:10" s="69" customFormat="1" x14ac:dyDescent="0.2">
      <c r="A30" s="64"/>
      <c r="B30" s="64"/>
      <c r="C30" s="65"/>
      <c r="D30" s="66"/>
      <c r="E30" s="65"/>
      <c r="F30" s="67"/>
      <c r="G30" s="67"/>
      <c r="H30" s="67"/>
      <c r="I30" s="65"/>
      <c r="J30" s="68"/>
    </row>
    <row r="31" spans="1:10" ht="14.25" x14ac:dyDescent="0.2">
      <c r="A31" s="74" t="s">
        <v>47</v>
      </c>
    </row>
    <row r="32" spans="1:10" s="76" customFormat="1" x14ac:dyDescent="0.2">
      <c r="A32" s="41"/>
      <c r="B32" s="41"/>
      <c r="C32" s="41"/>
      <c r="D32" s="41"/>
      <c r="E32" s="75"/>
      <c r="F32" s="75">
        <f>IF((E34)&gt;I32,I32,E34)</f>
        <v>0</v>
      </c>
      <c r="G32" s="75">
        <f>IF((E34+E32)&gt;12,J32,E34-F32)</f>
        <v>0</v>
      </c>
      <c r="H32" s="75">
        <f>IF(E34&gt;G32,E34-G32-F32,0)</f>
        <v>0</v>
      </c>
      <c r="I32" s="75">
        <f>IF((E32)&gt;6,0,6-E32)</f>
        <v>6</v>
      </c>
      <c r="J32" s="75">
        <f>IF((E32)&lt;=12,12-I32-E32,0)</f>
        <v>6</v>
      </c>
    </row>
    <row r="33" spans="1:10" s="76" customFormat="1" x14ac:dyDescent="0.2">
      <c r="A33" s="76" t="s">
        <v>0</v>
      </c>
      <c r="B33" s="41" t="s">
        <v>1</v>
      </c>
      <c r="C33" s="57" t="s">
        <v>2</v>
      </c>
      <c r="D33" s="41" t="s">
        <v>31</v>
      </c>
      <c r="E33" s="57" t="s">
        <v>17</v>
      </c>
      <c r="F33" s="41"/>
      <c r="G33" s="41"/>
      <c r="H33" s="41"/>
      <c r="I33" s="57" t="s">
        <v>7</v>
      </c>
      <c r="J33" s="58" t="s">
        <v>4</v>
      </c>
    </row>
    <row r="34" spans="1:10" s="76" customFormat="1" x14ac:dyDescent="0.2">
      <c r="A34" s="59"/>
      <c r="B34" s="59"/>
      <c r="C34" s="61">
        <f>ROUND(A34*B34,2)</f>
        <v>0</v>
      </c>
      <c r="D34" s="60">
        <f>CEILING(C34,1)</f>
        <v>0</v>
      </c>
      <c r="E34" s="61"/>
      <c r="F34" s="62"/>
      <c r="G34" s="62"/>
      <c r="H34" s="63"/>
      <c r="I34" s="61">
        <v>1</v>
      </c>
      <c r="J34" s="63">
        <f>D34*E34*I34*H4</f>
        <v>0</v>
      </c>
    </row>
    <row r="35" spans="1:10" s="64" customFormat="1" ht="19.5" customHeight="1" x14ac:dyDescent="0.2">
      <c r="C35" s="65"/>
      <c r="D35" s="66"/>
      <c r="E35" s="65"/>
      <c r="F35" s="67"/>
      <c r="G35" s="67"/>
      <c r="H35" s="67"/>
      <c r="I35" s="65"/>
      <c r="J35" s="68"/>
    </row>
    <row r="36" spans="1:10" s="76" customFormat="1" x14ac:dyDescent="0.2">
      <c r="A36" s="41"/>
      <c r="B36" s="41"/>
      <c r="C36" s="41"/>
      <c r="D36" s="41"/>
      <c r="E36" s="75"/>
      <c r="F36" s="75">
        <f>IF((E38)&gt;I36,I36,E38)</f>
        <v>0</v>
      </c>
      <c r="G36" s="75">
        <f>IF((E38+E36)&gt;12,J36,E38-F36)</f>
        <v>0</v>
      </c>
      <c r="H36" s="75">
        <f>IF(E38&gt;G36,E38-G36-F36,0)</f>
        <v>0</v>
      </c>
      <c r="I36" s="75">
        <f>IF((E36)&gt;6,0,6-E36)</f>
        <v>6</v>
      </c>
      <c r="J36" s="75">
        <f>IF((E36)&lt;=12,12-I36-E36,0)</f>
        <v>6</v>
      </c>
    </row>
    <row r="37" spans="1:10" s="76" customFormat="1" x14ac:dyDescent="0.2">
      <c r="A37" s="76" t="s">
        <v>0</v>
      </c>
      <c r="B37" s="41" t="s">
        <v>1</v>
      </c>
      <c r="C37" s="57" t="s">
        <v>2</v>
      </c>
      <c r="D37" s="41" t="s">
        <v>31</v>
      </c>
      <c r="E37" s="57" t="s">
        <v>17</v>
      </c>
      <c r="F37" s="41"/>
      <c r="G37" s="41"/>
      <c r="H37" s="41"/>
      <c r="I37" s="57" t="s">
        <v>7</v>
      </c>
      <c r="J37" s="58" t="s">
        <v>4</v>
      </c>
    </row>
    <row r="38" spans="1:10" s="76" customFormat="1" x14ac:dyDescent="0.2">
      <c r="A38" s="59"/>
      <c r="B38" s="59"/>
      <c r="C38" s="61">
        <f>ROUND(A38*B38,2)</f>
        <v>0</v>
      </c>
      <c r="D38" s="60">
        <f>CEILING(C38,1)</f>
        <v>0</v>
      </c>
      <c r="E38" s="61"/>
      <c r="F38" s="62"/>
      <c r="G38" s="62"/>
      <c r="H38" s="63"/>
      <c r="I38" s="61">
        <v>1</v>
      </c>
      <c r="J38" s="63">
        <f>D38*E38*I38*H4</f>
        <v>0</v>
      </c>
    </row>
    <row r="39" spans="1:10" s="64" customFormat="1" ht="18.75" customHeight="1" x14ac:dyDescent="0.2">
      <c r="E39" s="75"/>
      <c r="F39" s="75"/>
      <c r="G39" s="78"/>
      <c r="H39" s="78"/>
      <c r="I39" s="65"/>
    </row>
    <row r="40" spans="1:10" s="76" customFormat="1" x14ac:dyDescent="0.2">
      <c r="A40" s="41"/>
      <c r="B40" s="41"/>
      <c r="C40" s="41"/>
      <c r="D40" s="41"/>
      <c r="E40" s="75"/>
      <c r="F40" s="75">
        <f>IF((E42)&gt;I40,I40,E42)</f>
        <v>0</v>
      </c>
      <c r="G40" s="75">
        <f>IF((E42+E40)&gt;12,J40,E42-F40)</f>
        <v>0</v>
      </c>
      <c r="H40" s="75">
        <f>IF(E42&gt;G40,E42-G40-F40,0)</f>
        <v>0</v>
      </c>
      <c r="I40" s="75">
        <f>IF((E40)&gt;6,0,6-E40)</f>
        <v>6</v>
      </c>
      <c r="J40" s="75">
        <f>IF((E40)&lt;=12,12-I40-E40,0)</f>
        <v>6</v>
      </c>
    </row>
    <row r="41" spans="1:10" s="76" customFormat="1" x14ac:dyDescent="0.2">
      <c r="A41" s="76" t="s">
        <v>0</v>
      </c>
      <c r="B41" s="41" t="s">
        <v>1</v>
      </c>
      <c r="C41" s="57" t="s">
        <v>2</v>
      </c>
      <c r="D41" s="41" t="s">
        <v>31</v>
      </c>
      <c r="E41" s="57" t="s">
        <v>17</v>
      </c>
      <c r="F41" s="41"/>
      <c r="G41" s="41"/>
      <c r="H41" s="41"/>
      <c r="I41" s="57" t="s">
        <v>7</v>
      </c>
      <c r="J41" s="58" t="s">
        <v>4</v>
      </c>
    </row>
    <row r="42" spans="1:10" s="76" customFormat="1" x14ac:dyDescent="0.2">
      <c r="A42" s="59"/>
      <c r="B42" s="59"/>
      <c r="C42" s="61">
        <f>ROUND(A42*B42,2)</f>
        <v>0</v>
      </c>
      <c r="D42" s="60">
        <f>CEILING(C42,1)</f>
        <v>0</v>
      </c>
      <c r="E42" s="61"/>
      <c r="F42" s="62"/>
      <c r="G42" s="62"/>
      <c r="H42" s="63"/>
      <c r="I42" s="61">
        <v>1</v>
      </c>
      <c r="J42" s="63">
        <f>D42*E42*I42*H4</f>
        <v>0</v>
      </c>
    </row>
    <row r="43" spans="1:10" s="64" customFormat="1" ht="19.5" customHeight="1" x14ac:dyDescent="0.2">
      <c r="C43" s="65"/>
      <c r="D43" s="66"/>
      <c r="E43" s="65"/>
      <c r="F43" s="67"/>
      <c r="G43" s="67"/>
      <c r="H43" s="67"/>
      <c r="I43" s="65"/>
      <c r="J43" s="68"/>
    </row>
    <row r="44" spans="1:10" s="76" customFormat="1" x14ac:dyDescent="0.2">
      <c r="A44" s="41"/>
      <c r="B44" s="41"/>
      <c r="C44" s="41"/>
      <c r="D44" s="41"/>
      <c r="E44" s="75"/>
      <c r="F44" s="75">
        <f>IF((E46)&gt;I44,I44,E46)</f>
        <v>0</v>
      </c>
      <c r="G44" s="75">
        <f>IF((E46+E44)&gt;12,J44,E46-F44)</f>
        <v>0</v>
      </c>
      <c r="H44" s="75">
        <f>IF(E46&gt;G44,E46-G44-F44,0)</f>
        <v>0</v>
      </c>
      <c r="I44" s="75">
        <f>IF((E44)&gt;6,0,6-E44)</f>
        <v>6</v>
      </c>
      <c r="J44" s="75">
        <f>IF((E44)&lt;=12,12-I44-E44,0)</f>
        <v>6</v>
      </c>
    </row>
    <row r="45" spans="1:10" s="76" customFormat="1" x14ac:dyDescent="0.2">
      <c r="A45" s="76" t="s">
        <v>0</v>
      </c>
      <c r="B45" s="41" t="s">
        <v>1</v>
      </c>
      <c r="C45" s="57" t="s">
        <v>2</v>
      </c>
      <c r="D45" s="41" t="s">
        <v>31</v>
      </c>
      <c r="E45" s="57" t="s">
        <v>17</v>
      </c>
      <c r="F45" s="41"/>
      <c r="G45" s="41"/>
      <c r="H45" s="41"/>
      <c r="I45" s="57" t="s">
        <v>7</v>
      </c>
      <c r="J45" s="58" t="s">
        <v>4</v>
      </c>
    </row>
    <row r="46" spans="1:10" s="76" customFormat="1" x14ac:dyDescent="0.2">
      <c r="A46" s="59"/>
      <c r="B46" s="59"/>
      <c r="C46" s="61">
        <f>ROUND(A46*B46,2)</f>
        <v>0</v>
      </c>
      <c r="D46" s="60">
        <f>CEILING(C46,1)</f>
        <v>0</v>
      </c>
      <c r="E46" s="61"/>
      <c r="F46" s="62"/>
      <c r="G46" s="62"/>
      <c r="H46" s="63"/>
      <c r="I46" s="61">
        <v>1</v>
      </c>
      <c r="J46" s="63">
        <f>D46*E46*I46*H4</f>
        <v>0</v>
      </c>
    </row>
    <row r="47" spans="1:10" s="64" customFormat="1" ht="19.5" customHeight="1" x14ac:dyDescent="0.2">
      <c r="C47" s="65"/>
      <c r="D47" s="66"/>
      <c r="E47" s="75"/>
      <c r="F47" s="75"/>
      <c r="G47" s="67"/>
      <c r="H47" s="67"/>
      <c r="I47" s="65"/>
      <c r="J47" s="68"/>
    </row>
    <row r="48" spans="1:10" s="76" customFormat="1" x14ac:dyDescent="0.2">
      <c r="A48" s="41"/>
      <c r="B48" s="41"/>
      <c r="C48" s="41"/>
      <c r="D48" s="41"/>
      <c r="E48" s="75">
        <v>12</v>
      </c>
      <c r="F48" s="75">
        <f>IF((E50)&gt;I48,I48,E50)</f>
        <v>0</v>
      </c>
      <c r="G48" s="75">
        <f>IF((E50+E48)&gt;12,J48,E50-F48)</f>
        <v>0</v>
      </c>
      <c r="H48" s="75">
        <f>IF(E50&gt;G48,E50-G48-F48,0)</f>
        <v>0</v>
      </c>
      <c r="I48" s="75">
        <f>IF((E48)&gt;6,0,6-E48)</f>
        <v>0</v>
      </c>
      <c r="J48" s="75">
        <f>IF((E48)&lt;=12,12-I48-E48,0)</f>
        <v>0</v>
      </c>
    </row>
    <row r="49" spans="1:10" s="76" customFormat="1" x14ac:dyDescent="0.2">
      <c r="A49" s="76" t="s">
        <v>0</v>
      </c>
      <c r="B49" s="41" t="s">
        <v>1</v>
      </c>
      <c r="C49" s="57" t="s">
        <v>2</v>
      </c>
      <c r="D49" s="41" t="s">
        <v>31</v>
      </c>
      <c r="E49" s="57" t="s">
        <v>17</v>
      </c>
      <c r="F49" s="41"/>
      <c r="G49" s="41"/>
      <c r="H49" s="41"/>
      <c r="I49" s="57" t="s">
        <v>7</v>
      </c>
      <c r="J49" s="58" t="s">
        <v>4</v>
      </c>
    </row>
    <row r="50" spans="1:10" s="76" customFormat="1" x14ac:dyDescent="0.2">
      <c r="A50" s="59"/>
      <c r="B50" s="59"/>
      <c r="C50" s="61">
        <f>ROUND(A50*B50,2)</f>
        <v>0</v>
      </c>
      <c r="D50" s="60">
        <f>CEILING(C50,1)</f>
        <v>0</v>
      </c>
      <c r="E50" s="61"/>
      <c r="F50" s="62"/>
      <c r="G50" s="62"/>
      <c r="H50" s="63"/>
      <c r="I50" s="61">
        <v>1</v>
      </c>
      <c r="J50" s="63">
        <f>D50*E50*I50*H4</f>
        <v>0</v>
      </c>
    </row>
    <row r="51" spans="1:10" s="64" customFormat="1" x14ac:dyDescent="0.2">
      <c r="C51" s="65"/>
      <c r="D51" s="79"/>
      <c r="E51" s="65"/>
      <c r="F51" s="68"/>
      <c r="G51" s="68"/>
      <c r="H51" s="68"/>
      <c r="I51" s="65"/>
      <c r="J51" s="68"/>
    </row>
    <row r="52" spans="1:10" s="64" customFormat="1" x14ac:dyDescent="0.2">
      <c r="E52" s="65"/>
      <c r="F52" s="80"/>
      <c r="G52" s="80"/>
      <c r="I52" s="81" t="s">
        <v>50</v>
      </c>
      <c r="J52" s="82">
        <f>SUM(J50,J46,J42,J38,J34,J27:J28,J22:J23,J17:J18,J12:J13,J7:J8)</f>
        <v>0</v>
      </c>
    </row>
    <row r="53" spans="1:10" s="64" customFormat="1" x14ac:dyDescent="0.2">
      <c r="C53" s="65"/>
      <c r="D53" s="79"/>
      <c r="E53" s="65"/>
      <c r="F53" s="68"/>
      <c r="G53" s="68"/>
      <c r="H53" s="68"/>
      <c r="I53" s="65"/>
      <c r="J53" s="68"/>
    </row>
    <row r="54" spans="1:10" x14ac:dyDescent="0.2">
      <c r="D54" s="88"/>
      <c r="E54" s="89"/>
      <c r="F54" s="63"/>
      <c r="G54" s="63"/>
    </row>
    <row r="55" spans="1:10" x14ac:dyDescent="0.2">
      <c r="A55" s="64"/>
      <c r="B55" s="64"/>
      <c r="C55" s="89"/>
      <c r="D55" s="88"/>
      <c r="E55" s="89"/>
      <c r="F55" s="63"/>
      <c r="G55" s="63"/>
      <c r="H55" s="63"/>
      <c r="I55" s="89"/>
      <c r="J55" s="63"/>
    </row>
    <row r="56" spans="1:10" x14ac:dyDescent="0.2">
      <c r="A56" s="64"/>
      <c r="B56" s="95"/>
      <c r="C56" s="89"/>
      <c r="D56" s="88"/>
      <c r="E56" s="89"/>
      <c r="F56" s="68"/>
      <c r="G56" s="68"/>
      <c r="H56" s="63"/>
      <c r="I56" s="89"/>
      <c r="J56" s="63"/>
    </row>
    <row r="57" spans="1:10" x14ac:dyDescent="0.2">
      <c r="A57" s="64"/>
      <c r="B57" s="95"/>
      <c r="C57" s="89"/>
      <c r="D57" s="88"/>
      <c r="E57" s="89"/>
      <c r="F57" s="68"/>
      <c r="G57" s="68"/>
      <c r="H57" s="63"/>
      <c r="I57" s="89"/>
      <c r="J57" s="63"/>
    </row>
    <row r="59" spans="1:10" x14ac:dyDescent="0.2">
      <c r="I59" s="96"/>
      <c r="J59" s="93"/>
    </row>
    <row r="60" spans="1:10" x14ac:dyDescent="0.2">
      <c r="I60" s="48"/>
      <c r="J60" s="93"/>
    </row>
  </sheetData>
  <sheetProtection sheet="1" objects="1" scenarios="1"/>
  <conditionalFormatting sqref="E54 E39">
    <cfRule type="cellIs" dxfId="2" priority="1" stopIfTrue="1" operator="greaterThan">
      <formula>12</formula>
    </cfRule>
  </conditionalFormatting>
  <dataValidations count="2">
    <dataValidation allowBlank="1" showInputMessage="1" showErrorMessage="1" errorTitle="max. 12 Monate möglich!" error="Verlängerungen in der nächsten Zeile berechnen!" sqref="E32 E36 E40 E44"/>
    <dataValidation type="whole" allowBlank="1" showInputMessage="1" showErrorMessage="1" errorTitle="max. 12 Monate möglich!" error="Verlängerungen in der nächsten Zeile berechnen!" sqref="E50:E55 E46:E48 E38 E42:E43 E34:E35 E27:E30 E7:E9 E12:E15 E17:E19 E22:E24">
      <formula1>0</formula1>
      <formula2>12</formula2>
    </dataValidation>
  </dataValidations>
  <pageMargins left="0.45" right="0.35" top="0.984251969" bottom="0.984251969" header="0.4921259845" footer="0.4921259845"/>
  <pageSetup paperSize="9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selection activeCell="H5" sqref="H5"/>
    </sheetView>
  </sheetViews>
  <sheetFormatPr baseColWidth="10" defaultRowHeight="12.75" x14ac:dyDescent="0.2"/>
  <cols>
    <col min="1" max="2" width="6.7109375" style="41" customWidth="1"/>
    <col min="3" max="3" width="8.7109375" style="41" customWidth="1"/>
    <col min="4" max="4" width="9.28515625" style="41" customWidth="1"/>
    <col min="5" max="5" width="9.42578125" style="41" customWidth="1"/>
    <col min="6" max="8" width="12.140625" style="41" customWidth="1"/>
    <col min="9" max="9" width="6.28515625" style="41" customWidth="1"/>
    <col min="10" max="10" width="13.140625" style="41" customWidth="1"/>
    <col min="11" max="11" width="11.42578125" style="41"/>
    <col min="12" max="12" width="12.5703125" style="41" bestFit="1" customWidth="1"/>
    <col min="13" max="16384" width="11.42578125" style="41"/>
  </cols>
  <sheetData>
    <row r="1" spans="1:10" ht="15.75" customHeight="1" x14ac:dyDescent="0.2">
      <c r="A1" s="40" t="s">
        <v>46</v>
      </c>
      <c r="E1" s="41" t="s">
        <v>28</v>
      </c>
      <c r="H1" s="42" t="s">
        <v>49</v>
      </c>
      <c r="I1" s="43"/>
    </row>
    <row r="2" spans="1:10" ht="10.5" customHeight="1" thickBot="1" x14ac:dyDescent="0.25"/>
    <row r="3" spans="1:10" x14ac:dyDescent="0.2">
      <c r="C3" s="44"/>
      <c r="D3" s="45"/>
      <c r="E3" s="45"/>
      <c r="F3" s="46" t="s">
        <v>45</v>
      </c>
      <c r="G3" s="45"/>
      <c r="H3" s="47"/>
      <c r="I3" s="48"/>
    </row>
    <row r="4" spans="1:10" s="76" customFormat="1" ht="13.5" thickBot="1" x14ac:dyDescent="0.25">
      <c r="A4" s="40" t="s">
        <v>21</v>
      </c>
      <c r="B4" s="41"/>
      <c r="C4" s="49" t="s">
        <v>22</v>
      </c>
      <c r="D4" s="50">
        <v>16.3</v>
      </c>
      <c r="E4" s="51" t="s">
        <v>23</v>
      </c>
      <c r="F4" s="50">
        <v>31.4</v>
      </c>
      <c r="G4" s="52" t="s">
        <v>24</v>
      </c>
      <c r="H4" s="53">
        <v>32.4</v>
      </c>
      <c r="I4" s="54"/>
      <c r="J4" s="41"/>
    </row>
    <row r="5" spans="1:10" s="76" customFormat="1" ht="10.5" customHeight="1" x14ac:dyDescent="0.2">
      <c r="C5" s="83"/>
      <c r="D5" s="97"/>
      <c r="F5" s="63"/>
      <c r="G5" s="63"/>
      <c r="H5" s="63"/>
      <c r="I5" s="63"/>
      <c r="J5" s="63"/>
    </row>
    <row r="6" spans="1:10" s="76" customFormat="1" x14ac:dyDescent="0.2">
      <c r="A6" s="41" t="s">
        <v>0</v>
      </c>
      <c r="B6" s="41" t="s">
        <v>1</v>
      </c>
      <c r="C6" s="57" t="s">
        <v>2</v>
      </c>
      <c r="D6" s="41" t="s">
        <v>31</v>
      </c>
      <c r="E6" s="57" t="s">
        <v>17</v>
      </c>
      <c r="F6" s="41" t="s">
        <v>19</v>
      </c>
      <c r="G6" s="41" t="s">
        <v>20</v>
      </c>
      <c r="H6" s="41"/>
      <c r="I6" s="57" t="s">
        <v>7</v>
      </c>
      <c r="J6" s="58" t="s">
        <v>4</v>
      </c>
    </row>
    <row r="7" spans="1:10" s="76" customFormat="1" x14ac:dyDescent="0.2">
      <c r="A7" s="59"/>
      <c r="B7" s="59"/>
      <c r="C7" s="94">
        <f>ROUND(A7*B7,2)</f>
        <v>0</v>
      </c>
      <c r="D7" s="60">
        <f>CEILING(A7*B7,1)</f>
        <v>0</v>
      </c>
      <c r="E7" s="61"/>
      <c r="F7" s="62">
        <f>IF(E7&gt;=6,D7*6*$D$4,D7*E7*$D$4)</f>
        <v>0</v>
      </c>
      <c r="G7" s="62">
        <f>(IF(E7&lt;7,(0),(E7-6)*D7*$F$4))</f>
        <v>0</v>
      </c>
      <c r="H7" s="62"/>
      <c r="I7" s="61">
        <v>1</v>
      </c>
      <c r="J7" s="63">
        <f>SUM(F7:H7)*I7</f>
        <v>0</v>
      </c>
    </row>
    <row r="8" spans="1:10" s="76" customFormat="1" x14ac:dyDescent="0.2">
      <c r="A8" s="64"/>
      <c r="B8" s="64"/>
      <c r="C8" s="61"/>
      <c r="D8" s="60">
        <f>CEILING(C8,1)</f>
        <v>0</v>
      </c>
      <c r="E8" s="61"/>
      <c r="F8" s="62">
        <f>IF(E8&gt;=6,D8*6*$D$4,D8*E8*$D$4)</f>
        <v>0</v>
      </c>
      <c r="G8" s="62">
        <f>(IF(E8&lt;7,(0),(E8-6)*D8*$F$4))</f>
        <v>0</v>
      </c>
      <c r="H8" s="62"/>
      <c r="I8" s="61">
        <v>1</v>
      </c>
      <c r="J8" s="63">
        <f>SUM(F8:H8)*I8</f>
        <v>0</v>
      </c>
    </row>
    <row r="9" spans="1:10" s="76" customFormat="1" x14ac:dyDescent="0.2">
      <c r="A9" s="64"/>
      <c r="B9" s="64"/>
      <c r="C9" s="65"/>
      <c r="D9" s="66"/>
      <c r="E9" s="65"/>
      <c r="F9" s="67"/>
      <c r="G9" s="67"/>
      <c r="H9" s="67"/>
      <c r="I9" s="65"/>
      <c r="J9" s="68"/>
    </row>
    <row r="10" spans="1:10" s="76" customFormat="1" x14ac:dyDescent="0.2">
      <c r="A10" s="69"/>
      <c r="B10" s="69"/>
      <c r="C10" s="69"/>
      <c r="D10" s="69"/>
      <c r="E10" s="56"/>
      <c r="F10" s="56"/>
      <c r="G10" s="56"/>
      <c r="H10" s="56"/>
      <c r="I10" s="69"/>
      <c r="J10" s="64"/>
    </row>
    <row r="11" spans="1:10" s="76" customFormat="1" x14ac:dyDescent="0.2">
      <c r="A11" s="41" t="s">
        <v>0</v>
      </c>
      <c r="B11" s="41" t="s">
        <v>1</v>
      </c>
      <c r="C11" s="57" t="s">
        <v>2</v>
      </c>
      <c r="D11" s="41" t="s">
        <v>31</v>
      </c>
      <c r="E11" s="57" t="s">
        <v>17</v>
      </c>
      <c r="F11" s="41" t="s">
        <v>19</v>
      </c>
      <c r="G11" s="41" t="s">
        <v>20</v>
      </c>
      <c r="H11" s="41"/>
      <c r="I11" s="57" t="s">
        <v>7</v>
      </c>
      <c r="J11" s="58" t="s">
        <v>4</v>
      </c>
    </row>
    <row r="12" spans="1:10" s="76" customFormat="1" x14ac:dyDescent="0.2">
      <c r="A12" s="59"/>
      <c r="B12" s="59"/>
      <c r="C12" s="57">
        <f>ROUND(A12*B12,2)</f>
        <v>0</v>
      </c>
      <c r="D12" s="60">
        <f>CEILING(A12*B12,1)</f>
        <v>0</v>
      </c>
      <c r="E12" s="61"/>
      <c r="F12" s="62">
        <f>IF(E12&gt;=6,D12*6*$D$4,D12*E12*$D$4)</f>
        <v>0</v>
      </c>
      <c r="G12" s="62">
        <f>(IF(E12&lt;7,(0),(E12-6)*D12*$F$4))</f>
        <v>0</v>
      </c>
      <c r="H12" s="62"/>
      <c r="I12" s="61">
        <v>1</v>
      </c>
      <c r="J12" s="63">
        <f>SUM(F12:H12)*I12</f>
        <v>0</v>
      </c>
    </row>
    <row r="13" spans="1:10" s="76" customFormat="1" x14ac:dyDescent="0.2">
      <c r="A13" s="64"/>
      <c r="B13" s="64"/>
      <c r="C13" s="61"/>
      <c r="D13" s="60">
        <f>CEILING(C13,1)</f>
        <v>0</v>
      </c>
      <c r="E13" s="61"/>
      <c r="F13" s="62">
        <f>IF(E13&gt;=6,D13*6*$D$4,D13*E13*$D$4)</f>
        <v>0</v>
      </c>
      <c r="G13" s="62">
        <f>(IF(E13&lt;7,(0),(E13-6)*D13*$F$4))</f>
        <v>0</v>
      </c>
      <c r="H13" s="62"/>
      <c r="I13" s="61">
        <v>1</v>
      </c>
      <c r="J13" s="63">
        <f>SUM(F13:H13)*I13</f>
        <v>0</v>
      </c>
    </row>
    <row r="14" spans="1:10" s="76" customFormat="1" x14ac:dyDescent="0.2">
      <c r="A14" s="64"/>
      <c r="B14" s="64"/>
      <c r="C14" s="65"/>
      <c r="D14" s="66"/>
      <c r="E14" s="65"/>
      <c r="F14" s="67"/>
      <c r="G14" s="67"/>
      <c r="H14" s="67"/>
      <c r="I14" s="65"/>
      <c r="J14" s="68"/>
    </row>
    <row r="15" spans="1:10" s="76" customFormat="1" x14ac:dyDescent="0.2">
      <c r="A15" s="64"/>
      <c r="B15" s="64"/>
      <c r="C15" s="65"/>
      <c r="D15" s="66"/>
      <c r="E15" s="65"/>
      <c r="F15" s="67"/>
      <c r="G15" s="67"/>
      <c r="H15" s="67"/>
      <c r="I15" s="65"/>
      <c r="J15" s="68"/>
    </row>
    <row r="16" spans="1:10" s="76" customFormat="1" x14ac:dyDescent="0.2">
      <c r="A16" s="41" t="s">
        <v>0</v>
      </c>
      <c r="B16" s="41" t="s">
        <v>1</v>
      </c>
      <c r="C16" s="57" t="s">
        <v>2</v>
      </c>
      <c r="D16" s="41" t="s">
        <v>31</v>
      </c>
      <c r="E16" s="57" t="s">
        <v>17</v>
      </c>
      <c r="F16" s="41" t="s">
        <v>19</v>
      </c>
      <c r="G16" s="41" t="s">
        <v>20</v>
      </c>
      <c r="H16" s="41"/>
      <c r="I16" s="57" t="s">
        <v>7</v>
      </c>
      <c r="J16" s="58" t="s">
        <v>4</v>
      </c>
    </row>
    <row r="17" spans="1:10" s="76" customFormat="1" x14ac:dyDescent="0.2">
      <c r="A17" s="59"/>
      <c r="B17" s="59"/>
      <c r="C17" s="57">
        <f>ROUND(A17*B17,2)</f>
        <v>0</v>
      </c>
      <c r="D17" s="60">
        <f>CEILING(A17*B17,1)</f>
        <v>0</v>
      </c>
      <c r="E17" s="61"/>
      <c r="F17" s="62">
        <f>IF(E17&gt;=6,D17*6*$D$4,D17*E17*$D$4)</f>
        <v>0</v>
      </c>
      <c r="G17" s="62">
        <f>(IF(E17&lt;7,(0),(E17-6)*D17*$F$4))</f>
        <v>0</v>
      </c>
      <c r="H17" s="62"/>
      <c r="I17" s="61">
        <v>1</v>
      </c>
      <c r="J17" s="63">
        <f>SUM(F17:H17)*I17</f>
        <v>0</v>
      </c>
    </row>
    <row r="18" spans="1:10" s="76" customFormat="1" x14ac:dyDescent="0.2">
      <c r="A18" s="64"/>
      <c r="B18" s="64"/>
      <c r="C18" s="61"/>
      <c r="D18" s="60">
        <f>CEILING(C18,1)</f>
        <v>0</v>
      </c>
      <c r="E18" s="61"/>
      <c r="F18" s="62">
        <f>IF(E18&gt;=6,D18*6*$D$4,D18*E18*$D$4)</f>
        <v>0</v>
      </c>
      <c r="G18" s="62">
        <f>(IF(E18&lt;7,(0),(E18-6)*D18*$F$4))</f>
        <v>0</v>
      </c>
      <c r="H18" s="62"/>
      <c r="I18" s="61">
        <v>1</v>
      </c>
      <c r="J18" s="63">
        <f>SUM(F18:H18)*I18</f>
        <v>0</v>
      </c>
    </row>
    <row r="19" spans="1:10" s="76" customFormat="1" x14ac:dyDescent="0.2">
      <c r="A19" s="64"/>
      <c r="B19" s="64"/>
      <c r="C19" s="65"/>
      <c r="D19" s="66"/>
      <c r="E19" s="65"/>
      <c r="F19" s="67"/>
      <c r="G19" s="67"/>
      <c r="H19" s="67"/>
      <c r="I19" s="65"/>
      <c r="J19" s="68"/>
    </row>
    <row r="20" spans="1:10" s="76" customFormat="1" x14ac:dyDescent="0.2">
      <c r="A20" s="69"/>
      <c r="B20" s="69"/>
      <c r="C20" s="69"/>
      <c r="D20" s="69"/>
      <c r="E20" s="56"/>
      <c r="F20" s="56"/>
      <c r="G20" s="56"/>
      <c r="H20" s="56"/>
      <c r="I20" s="69"/>
      <c r="J20" s="64"/>
    </row>
    <row r="21" spans="1:10" s="76" customFormat="1" x14ac:dyDescent="0.2">
      <c r="A21" s="41" t="s">
        <v>0</v>
      </c>
      <c r="B21" s="41" t="s">
        <v>1</v>
      </c>
      <c r="C21" s="57" t="s">
        <v>2</v>
      </c>
      <c r="D21" s="41" t="s">
        <v>31</v>
      </c>
      <c r="E21" s="57" t="s">
        <v>17</v>
      </c>
      <c r="F21" s="41" t="s">
        <v>19</v>
      </c>
      <c r="G21" s="41" t="s">
        <v>20</v>
      </c>
      <c r="H21" s="41"/>
      <c r="I21" s="57" t="s">
        <v>7</v>
      </c>
      <c r="J21" s="58" t="s">
        <v>4</v>
      </c>
    </row>
    <row r="22" spans="1:10" s="76" customFormat="1" x14ac:dyDescent="0.2">
      <c r="A22" s="59"/>
      <c r="B22" s="59"/>
      <c r="C22" s="57">
        <f>ROUND(A22*B22,2)</f>
        <v>0</v>
      </c>
      <c r="D22" s="60">
        <f>CEILING(A22*B22,1)</f>
        <v>0</v>
      </c>
      <c r="E22" s="61"/>
      <c r="F22" s="62">
        <f>IF(E22&gt;=6,D22*6*$D$4,D22*E22*$D$4)</f>
        <v>0</v>
      </c>
      <c r="G22" s="62">
        <f>(IF(E22&lt;7,(0),(E22-6)*D22*$F$4))</f>
        <v>0</v>
      </c>
      <c r="H22" s="62"/>
      <c r="I22" s="61">
        <v>1</v>
      </c>
      <c r="J22" s="63">
        <f>SUM(F22:H22)*I22</f>
        <v>0</v>
      </c>
    </row>
    <row r="23" spans="1:10" s="76" customFormat="1" x14ac:dyDescent="0.2">
      <c r="A23" s="64"/>
      <c r="B23" s="64"/>
      <c r="C23" s="61"/>
      <c r="D23" s="60">
        <f>CEILING(C23,1)</f>
        <v>0</v>
      </c>
      <c r="E23" s="61"/>
      <c r="F23" s="62">
        <f>IF(E23&gt;=6,D23*6*$D$4,D23*E23*$D$4)</f>
        <v>0</v>
      </c>
      <c r="G23" s="62">
        <f>(IF(E23&lt;7,(0),(E23-6)*D23*$F$4))</f>
        <v>0</v>
      </c>
      <c r="H23" s="62"/>
      <c r="I23" s="61">
        <v>1</v>
      </c>
      <c r="J23" s="63">
        <f>SUM(F23:H23)*I23</f>
        <v>0</v>
      </c>
    </row>
    <row r="24" spans="1:10" s="76" customFormat="1" x14ac:dyDescent="0.2">
      <c r="A24" s="64"/>
      <c r="B24" s="64"/>
      <c r="C24" s="65"/>
      <c r="D24" s="66"/>
      <c r="E24" s="65"/>
      <c r="F24" s="67"/>
      <c r="G24" s="67"/>
      <c r="H24" s="67"/>
      <c r="I24" s="65"/>
      <c r="J24" s="68"/>
    </row>
    <row r="25" spans="1:10" s="76" customFormat="1" x14ac:dyDescent="0.2">
      <c r="A25" s="69"/>
      <c r="B25" s="69"/>
      <c r="C25" s="69"/>
      <c r="D25" s="69"/>
      <c r="E25" s="56"/>
      <c r="F25" s="56"/>
      <c r="G25" s="56"/>
      <c r="H25" s="56"/>
      <c r="I25" s="69"/>
      <c r="J25" s="64"/>
    </row>
    <row r="26" spans="1:10" s="76" customFormat="1" x14ac:dyDescent="0.2">
      <c r="A26" s="41" t="s">
        <v>0</v>
      </c>
      <c r="B26" s="41" t="s">
        <v>1</v>
      </c>
      <c r="C26" s="57" t="s">
        <v>2</v>
      </c>
      <c r="D26" s="41" t="s">
        <v>31</v>
      </c>
      <c r="E26" s="57" t="s">
        <v>17</v>
      </c>
      <c r="F26" s="41" t="s">
        <v>19</v>
      </c>
      <c r="G26" s="41" t="s">
        <v>20</v>
      </c>
      <c r="H26" s="41"/>
      <c r="I26" s="57" t="s">
        <v>7</v>
      </c>
      <c r="J26" s="58" t="s">
        <v>4</v>
      </c>
    </row>
    <row r="27" spans="1:10" s="76" customFormat="1" x14ac:dyDescent="0.2">
      <c r="A27" s="59"/>
      <c r="B27" s="59"/>
      <c r="C27" s="57">
        <f>ROUND(A27*B27,2)</f>
        <v>0</v>
      </c>
      <c r="D27" s="60">
        <f>CEILING(A27*B27,1)</f>
        <v>0</v>
      </c>
      <c r="E27" s="61"/>
      <c r="F27" s="62">
        <f>IF(E27&gt;=6,D27*6*$D$4,D27*E27*$D$4)</f>
        <v>0</v>
      </c>
      <c r="G27" s="62">
        <f>(IF(E27&lt;7,(0),(E27-6)*D27*$F$4))</f>
        <v>0</v>
      </c>
      <c r="H27" s="62"/>
      <c r="I27" s="61">
        <v>1</v>
      </c>
      <c r="J27" s="63">
        <f>SUM(F27:H27)*I27</f>
        <v>0</v>
      </c>
    </row>
    <row r="28" spans="1:10" s="76" customFormat="1" x14ac:dyDescent="0.2">
      <c r="A28" s="64"/>
      <c r="B28" s="64"/>
      <c r="C28" s="61"/>
      <c r="D28" s="60">
        <f>CEILING(C28,1)</f>
        <v>0</v>
      </c>
      <c r="E28" s="61"/>
      <c r="F28" s="62">
        <f>IF(E28&gt;=6,D28*6*$D$4,D28*E28*$D$4)</f>
        <v>0</v>
      </c>
      <c r="G28" s="62">
        <f>(IF(E28&lt;7,(0),(E28-6)*D28*$F$4))</f>
        <v>0</v>
      </c>
      <c r="H28" s="62"/>
      <c r="I28" s="61">
        <v>1</v>
      </c>
      <c r="J28" s="63">
        <f>SUM(F28:H28)*I28</f>
        <v>0</v>
      </c>
    </row>
    <row r="29" spans="1:10" s="76" customFormat="1" ht="13.5" thickBot="1" x14ac:dyDescent="0.25">
      <c r="A29" s="70"/>
      <c r="B29" s="70"/>
      <c r="C29" s="71"/>
      <c r="D29" s="72"/>
      <c r="E29" s="71"/>
      <c r="F29" s="73"/>
      <c r="G29" s="73"/>
      <c r="H29" s="73"/>
      <c r="I29" s="71"/>
      <c r="J29" s="73"/>
    </row>
    <row r="30" spans="1:10" s="76" customFormat="1" x14ac:dyDescent="0.2">
      <c r="A30" s="64"/>
      <c r="B30" s="64"/>
      <c r="C30" s="65"/>
      <c r="D30" s="66"/>
      <c r="E30" s="65"/>
      <c r="F30" s="67"/>
      <c r="G30" s="67"/>
      <c r="H30" s="67"/>
      <c r="I30" s="65"/>
      <c r="J30" s="68"/>
    </row>
    <row r="31" spans="1:10" s="76" customFormat="1" ht="14.25" x14ac:dyDescent="0.2">
      <c r="A31" s="74" t="s">
        <v>47</v>
      </c>
      <c r="B31" s="69"/>
      <c r="C31" s="69"/>
      <c r="D31" s="69"/>
      <c r="E31" s="69"/>
      <c r="F31" s="69"/>
      <c r="G31" s="69"/>
      <c r="H31" s="69"/>
      <c r="I31" s="69"/>
      <c r="J31" s="69"/>
    </row>
    <row r="32" spans="1:10" s="76" customFormat="1" x14ac:dyDescent="0.2">
      <c r="A32" s="41"/>
      <c r="B32" s="41"/>
      <c r="C32" s="41"/>
      <c r="D32" s="41"/>
      <c r="E32" s="69"/>
      <c r="F32" s="69">
        <f>IF((E34)&gt;I32,I32,E34)</f>
        <v>0</v>
      </c>
      <c r="G32" s="75">
        <f>IF((E34+E32)&gt;12,J32,E34-F32)</f>
        <v>0</v>
      </c>
      <c r="H32" s="75">
        <f>IF(E34&gt;G32,E34-G32-F32,0)</f>
        <v>0</v>
      </c>
      <c r="I32" s="75">
        <f>IF((E32)&gt;6,0,6-E32)</f>
        <v>6</v>
      </c>
      <c r="J32" s="75">
        <f>IF((E32)&lt;=12,12-I32-E32,0)</f>
        <v>6</v>
      </c>
    </row>
    <row r="33" spans="1:12" s="76" customFormat="1" x14ac:dyDescent="0.2">
      <c r="A33" s="76" t="s">
        <v>0</v>
      </c>
      <c r="B33" s="41" t="s">
        <v>1</v>
      </c>
      <c r="C33" s="57" t="s">
        <v>2</v>
      </c>
      <c r="D33" s="41" t="s">
        <v>31</v>
      </c>
      <c r="E33" s="57" t="s">
        <v>17</v>
      </c>
      <c r="F33" s="41"/>
      <c r="G33" s="41"/>
      <c r="H33" s="41"/>
      <c r="I33" s="57" t="s">
        <v>7</v>
      </c>
      <c r="J33" s="58" t="s">
        <v>4</v>
      </c>
    </row>
    <row r="34" spans="1:12" s="76" customFormat="1" x14ac:dyDescent="0.2">
      <c r="A34" s="59"/>
      <c r="B34" s="59"/>
      <c r="C34" s="61">
        <f>ROUND(A34*B34,2)</f>
        <v>0</v>
      </c>
      <c r="D34" s="60">
        <f>CEILING(C34,1)</f>
        <v>0</v>
      </c>
      <c r="E34" s="61"/>
      <c r="F34" s="62"/>
      <c r="G34" s="62"/>
      <c r="H34" s="63"/>
      <c r="I34" s="61">
        <v>1</v>
      </c>
      <c r="J34" s="63">
        <f>D34*E34*I34*H4</f>
        <v>0</v>
      </c>
    </row>
    <row r="35" spans="1:12" s="76" customFormat="1" ht="19.5" customHeight="1" x14ac:dyDescent="0.2">
      <c r="A35" s="64"/>
      <c r="B35" s="64"/>
      <c r="C35" s="65"/>
      <c r="D35" s="66"/>
      <c r="E35" s="65"/>
      <c r="F35" s="67"/>
      <c r="G35" s="67"/>
      <c r="H35" s="67"/>
      <c r="I35" s="65"/>
      <c r="J35" s="68"/>
    </row>
    <row r="36" spans="1:12" s="76" customFormat="1" x14ac:dyDescent="0.2">
      <c r="A36" s="41"/>
      <c r="B36" s="41"/>
      <c r="C36" s="41"/>
      <c r="D36" s="41"/>
      <c r="E36" s="75"/>
      <c r="F36" s="75">
        <f>IF((E38)&gt;I36,I36,E38)</f>
        <v>0</v>
      </c>
      <c r="G36" s="75">
        <f>IF((E38+E36)&gt;12,J36,E38-F36)</f>
        <v>0</v>
      </c>
      <c r="H36" s="75">
        <f>IF(E38&gt;G36,E38-G36-F36,0)</f>
        <v>0</v>
      </c>
      <c r="I36" s="75">
        <f>IF((E36)&gt;6,0,6-E36)</f>
        <v>6</v>
      </c>
      <c r="J36" s="75">
        <f>IF((E36)&lt;=12,12-I36-E36,0)</f>
        <v>6</v>
      </c>
      <c r="L36" s="96"/>
    </row>
    <row r="37" spans="1:12" s="76" customFormat="1" x14ac:dyDescent="0.2">
      <c r="A37" s="76" t="s">
        <v>0</v>
      </c>
      <c r="B37" s="41" t="s">
        <v>1</v>
      </c>
      <c r="C37" s="57" t="s">
        <v>2</v>
      </c>
      <c r="D37" s="41" t="s">
        <v>31</v>
      </c>
      <c r="E37" s="57" t="s">
        <v>17</v>
      </c>
      <c r="F37" s="41"/>
      <c r="G37" s="41"/>
      <c r="H37" s="41"/>
      <c r="I37" s="57" t="s">
        <v>7</v>
      </c>
      <c r="J37" s="58" t="s">
        <v>4</v>
      </c>
    </row>
    <row r="38" spans="1:12" s="76" customFormat="1" x14ac:dyDescent="0.2">
      <c r="A38" s="59"/>
      <c r="B38" s="59"/>
      <c r="C38" s="61">
        <f>ROUND(A38*B38,2)</f>
        <v>0</v>
      </c>
      <c r="D38" s="60">
        <f>CEILING(C38,1)</f>
        <v>0</v>
      </c>
      <c r="E38" s="61"/>
      <c r="F38" s="62"/>
      <c r="G38" s="62"/>
      <c r="H38" s="63"/>
      <c r="I38" s="61">
        <v>1</v>
      </c>
      <c r="J38" s="63">
        <f>D38*E38*I38*H4</f>
        <v>0</v>
      </c>
    </row>
    <row r="39" spans="1:12" s="76" customFormat="1" ht="19.5" customHeight="1" x14ac:dyDescent="0.2">
      <c r="A39" s="64"/>
      <c r="B39" s="64"/>
      <c r="C39" s="64"/>
      <c r="D39" s="64"/>
      <c r="E39" s="77"/>
      <c r="F39" s="78"/>
      <c r="G39" s="78"/>
      <c r="H39" s="78"/>
      <c r="I39" s="65"/>
      <c r="J39" s="64"/>
    </row>
    <row r="40" spans="1:12" s="76" customFormat="1" x14ac:dyDescent="0.2">
      <c r="A40" s="41"/>
      <c r="B40" s="41"/>
      <c r="C40" s="41"/>
      <c r="D40" s="41"/>
      <c r="E40" s="75"/>
      <c r="F40" s="75">
        <f>IF((E42)&gt;I40,I40,E42)</f>
        <v>0</v>
      </c>
      <c r="G40" s="75">
        <f>IF((E42+E40)&gt;12,J40,E42-F40)</f>
        <v>0</v>
      </c>
      <c r="H40" s="75">
        <f>IF(E42&gt;G40,E42-G40-F40,0)</f>
        <v>0</v>
      </c>
      <c r="I40" s="75">
        <f>IF((E40)&gt;6,0,6-E40)</f>
        <v>6</v>
      </c>
      <c r="J40" s="75">
        <f>IF((E40)&lt;=12,12-I40-E40,0)</f>
        <v>6</v>
      </c>
    </row>
    <row r="41" spans="1:12" s="76" customFormat="1" x14ac:dyDescent="0.2">
      <c r="A41" s="76" t="s">
        <v>0</v>
      </c>
      <c r="B41" s="41" t="s">
        <v>1</v>
      </c>
      <c r="C41" s="57" t="s">
        <v>2</v>
      </c>
      <c r="D41" s="41" t="s">
        <v>31</v>
      </c>
      <c r="E41" s="57" t="s">
        <v>17</v>
      </c>
      <c r="F41" s="41"/>
      <c r="G41" s="41"/>
      <c r="H41" s="41"/>
      <c r="I41" s="57" t="s">
        <v>7</v>
      </c>
      <c r="J41" s="58" t="s">
        <v>4</v>
      </c>
    </row>
    <row r="42" spans="1:12" s="76" customFormat="1" x14ac:dyDescent="0.2">
      <c r="A42" s="59"/>
      <c r="B42" s="59"/>
      <c r="C42" s="61">
        <f>ROUND(A42*B42,2)</f>
        <v>0</v>
      </c>
      <c r="D42" s="60">
        <f>CEILING(C42,1)</f>
        <v>0</v>
      </c>
      <c r="E42" s="61"/>
      <c r="F42" s="62"/>
      <c r="G42" s="62"/>
      <c r="H42" s="63"/>
      <c r="I42" s="61">
        <v>1</v>
      </c>
      <c r="J42" s="63">
        <f>D42*E42*I42*H4</f>
        <v>0</v>
      </c>
    </row>
    <row r="43" spans="1:12" s="76" customFormat="1" ht="19.5" customHeight="1" x14ac:dyDescent="0.2">
      <c r="A43" s="64"/>
      <c r="B43" s="64"/>
      <c r="C43" s="65"/>
      <c r="D43" s="66"/>
      <c r="E43" s="65"/>
      <c r="F43" s="67"/>
      <c r="G43" s="67"/>
      <c r="H43" s="67"/>
      <c r="I43" s="65"/>
      <c r="J43" s="68"/>
    </row>
    <row r="44" spans="1:12" s="76" customFormat="1" ht="12.75" customHeight="1" x14ac:dyDescent="0.2">
      <c r="A44" s="41"/>
      <c r="B44" s="41"/>
      <c r="C44" s="41"/>
      <c r="D44" s="41"/>
      <c r="E44" s="75"/>
      <c r="F44" s="75">
        <f>IF((E46)&gt;I44,I44,E46)</f>
        <v>0</v>
      </c>
      <c r="G44" s="75">
        <f>IF((E46+E44)&gt;12,J44,E46-F44)</f>
        <v>0</v>
      </c>
      <c r="H44" s="75">
        <f>IF(E46&gt;G44,E46-G44-F44,0)</f>
        <v>0</v>
      </c>
      <c r="I44" s="75">
        <f>IF((E44)&gt;6,0,6-E44)</f>
        <v>6</v>
      </c>
      <c r="J44" s="75">
        <f>IF((E44)&lt;=12,12-I44-E44,0)</f>
        <v>6</v>
      </c>
    </row>
    <row r="45" spans="1:12" s="76" customFormat="1" x14ac:dyDescent="0.2">
      <c r="A45" s="76" t="s">
        <v>0</v>
      </c>
      <c r="B45" s="41" t="s">
        <v>1</v>
      </c>
      <c r="C45" s="57" t="s">
        <v>2</v>
      </c>
      <c r="D45" s="41" t="s">
        <v>31</v>
      </c>
      <c r="E45" s="57" t="s">
        <v>17</v>
      </c>
      <c r="F45" s="41"/>
      <c r="G45" s="41"/>
      <c r="H45" s="41"/>
      <c r="I45" s="57" t="s">
        <v>7</v>
      </c>
      <c r="J45" s="58" t="s">
        <v>4</v>
      </c>
    </row>
    <row r="46" spans="1:12" s="76" customFormat="1" x14ac:dyDescent="0.2">
      <c r="A46" s="59"/>
      <c r="B46" s="59"/>
      <c r="C46" s="61">
        <f>ROUND(A46*B46,2)</f>
        <v>0</v>
      </c>
      <c r="D46" s="60">
        <f>CEILING(C46,1)</f>
        <v>0</v>
      </c>
      <c r="E46" s="61"/>
      <c r="F46" s="62"/>
      <c r="G46" s="62"/>
      <c r="H46" s="63"/>
      <c r="I46" s="61">
        <v>1</v>
      </c>
      <c r="J46" s="63">
        <f>D46*E46*I46*H4</f>
        <v>0</v>
      </c>
    </row>
    <row r="47" spans="1:12" s="76" customFormat="1" ht="20.25" customHeight="1" x14ac:dyDescent="0.2">
      <c r="A47" s="64"/>
      <c r="B47" s="64"/>
      <c r="C47" s="65"/>
      <c r="D47" s="66"/>
      <c r="E47" s="65"/>
      <c r="F47" s="67"/>
      <c r="G47" s="67"/>
      <c r="H47" s="67"/>
      <c r="I47" s="65"/>
      <c r="J47" s="68"/>
    </row>
    <row r="48" spans="1:12" s="76" customFormat="1" x14ac:dyDescent="0.2">
      <c r="A48" s="41"/>
      <c r="B48" s="41"/>
      <c r="C48" s="41"/>
      <c r="D48" s="41"/>
      <c r="E48" s="75"/>
      <c r="F48" s="75">
        <f>IF((E50)&gt;I48,I48,E50)</f>
        <v>0</v>
      </c>
      <c r="G48" s="75">
        <f>IF((E50+E48)&gt;12,J48,E50-F48)</f>
        <v>0</v>
      </c>
      <c r="H48" s="75">
        <f>IF(E50&gt;G48,E50-G48-F48,0)</f>
        <v>0</v>
      </c>
      <c r="I48" s="75">
        <f>IF((E48)&gt;6,0,6-E48)</f>
        <v>6</v>
      </c>
      <c r="J48" s="75">
        <f>IF((E48)&lt;=12,12-I48-E48,0)</f>
        <v>6</v>
      </c>
    </row>
    <row r="49" spans="1:10" s="76" customFormat="1" x14ac:dyDescent="0.2">
      <c r="A49" s="76" t="s">
        <v>0</v>
      </c>
      <c r="B49" s="41" t="s">
        <v>1</v>
      </c>
      <c r="C49" s="57" t="s">
        <v>2</v>
      </c>
      <c r="D49" s="41" t="s">
        <v>31</v>
      </c>
      <c r="E49" s="57" t="s">
        <v>17</v>
      </c>
      <c r="F49" s="41"/>
      <c r="G49" s="41"/>
      <c r="H49" s="41"/>
      <c r="I49" s="57" t="s">
        <v>7</v>
      </c>
      <c r="J49" s="58" t="s">
        <v>4</v>
      </c>
    </row>
    <row r="50" spans="1:10" s="76" customFormat="1" x14ac:dyDescent="0.2">
      <c r="A50" s="59"/>
      <c r="B50" s="59"/>
      <c r="C50" s="61">
        <f>ROUND(A50*B50,2)</f>
        <v>0</v>
      </c>
      <c r="D50" s="60">
        <f>CEILING(C50,1)</f>
        <v>0</v>
      </c>
      <c r="E50" s="61"/>
      <c r="F50" s="62"/>
      <c r="G50" s="62"/>
      <c r="H50" s="63"/>
      <c r="I50" s="61">
        <v>1</v>
      </c>
      <c r="J50" s="63">
        <f>D50*E50*I50*H4</f>
        <v>0</v>
      </c>
    </row>
    <row r="51" spans="1:10" s="76" customFormat="1" x14ac:dyDescent="0.2">
      <c r="A51" s="64"/>
      <c r="B51" s="64"/>
      <c r="C51" s="65"/>
      <c r="D51" s="79"/>
      <c r="E51" s="65"/>
      <c r="F51" s="68"/>
      <c r="G51" s="68"/>
      <c r="H51" s="68"/>
      <c r="I51" s="65"/>
      <c r="J51" s="68"/>
    </row>
    <row r="52" spans="1:10" s="76" customFormat="1" x14ac:dyDescent="0.2">
      <c r="A52" s="64"/>
      <c r="B52" s="64"/>
      <c r="C52" s="64"/>
      <c r="D52" s="64"/>
      <c r="E52" s="65"/>
      <c r="F52" s="80"/>
      <c r="G52" s="80"/>
      <c r="H52" s="64"/>
      <c r="I52" s="81" t="s">
        <v>51</v>
      </c>
      <c r="J52" s="82">
        <f>SUM(J50,J46,J42,J38,J34,J27:J28,J22:J23,J17:J18,J12:J13,J7:J8)</f>
        <v>0</v>
      </c>
    </row>
    <row r="53" spans="1:10" s="76" customFormat="1" x14ac:dyDescent="0.2">
      <c r="A53" s="64"/>
      <c r="B53" s="64"/>
      <c r="C53" s="65"/>
      <c r="D53" s="79"/>
      <c r="E53" s="65"/>
      <c r="F53" s="68"/>
      <c r="G53" s="68"/>
      <c r="H53" s="68"/>
      <c r="I53" s="65"/>
      <c r="J53" s="68"/>
    </row>
    <row r="54" spans="1:10" s="76" customFormat="1" x14ac:dyDescent="0.2">
      <c r="C54" s="83"/>
      <c r="E54" s="83"/>
      <c r="I54" s="83"/>
      <c r="J54" s="84"/>
    </row>
    <row r="55" spans="1:10" s="76" customFormat="1" ht="15" x14ac:dyDescent="0.25">
      <c r="A55" s="85"/>
      <c r="B55" s="86"/>
      <c r="C55" s="87"/>
      <c r="D55" s="88"/>
      <c r="E55" s="89"/>
      <c r="F55" s="63"/>
      <c r="G55" s="63"/>
      <c r="H55" s="90"/>
      <c r="I55" s="90"/>
      <c r="J55" s="91"/>
    </row>
    <row r="56" spans="1:10" s="76" customFormat="1" ht="20.25" customHeight="1" x14ac:dyDescent="0.2">
      <c r="A56" s="64"/>
      <c r="B56" s="64"/>
      <c r="C56" s="89"/>
      <c r="D56" s="88"/>
      <c r="E56" s="89"/>
      <c r="F56" s="63"/>
      <c r="G56" s="63"/>
      <c r="H56" s="63"/>
      <c r="I56" s="89"/>
      <c r="J56" s="63"/>
    </row>
    <row r="57" spans="1:10" s="76" customFormat="1" x14ac:dyDescent="0.2">
      <c r="A57" s="64"/>
      <c r="B57" s="64"/>
      <c r="C57" s="89"/>
      <c r="D57" s="88"/>
      <c r="E57" s="89"/>
      <c r="F57" s="63"/>
      <c r="G57" s="63"/>
      <c r="H57" s="63"/>
      <c r="I57" s="89"/>
      <c r="J57" s="63"/>
    </row>
    <row r="58" spans="1:10" s="76" customFormat="1" ht="14.25" x14ac:dyDescent="0.2">
      <c r="A58" s="98"/>
    </row>
    <row r="59" spans="1:10" s="76" customFormat="1" x14ac:dyDescent="0.2">
      <c r="E59" s="89"/>
      <c r="F59" s="99"/>
      <c r="G59" s="99"/>
      <c r="H59" s="99"/>
      <c r="I59" s="99"/>
      <c r="J59" s="99"/>
    </row>
    <row r="60" spans="1:10" s="76" customFormat="1" x14ac:dyDescent="0.2">
      <c r="C60" s="83"/>
      <c r="E60" s="83"/>
      <c r="I60" s="83"/>
      <c r="J60" s="84"/>
    </row>
    <row r="61" spans="1:10" x14ac:dyDescent="0.2">
      <c r="A61" s="86"/>
      <c r="B61" s="86"/>
      <c r="C61" s="83"/>
      <c r="D61" s="88"/>
      <c r="E61" s="89"/>
      <c r="F61" s="63"/>
      <c r="G61" s="63"/>
      <c r="H61" s="63"/>
      <c r="I61" s="89"/>
      <c r="J61" s="63"/>
    </row>
    <row r="62" spans="1:10" x14ac:dyDescent="0.2">
      <c r="A62" s="86"/>
      <c r="B62" s="86"/>
      <c r="C62" s="83"/>
      <c r="D62" s="88"/>
      <c r="E62" s="89"/>
      <c r="F62" s="63"/>
      <c r="G62" s="63"/>
      <c r="H62" s="63"/>
      <c r="I62" s="89"/>
      <c r="J62" s="63"/>
    </row>
    <row r="63" spans="1:10" x14ac:dyDescent="0.2">
      <c r="A63" s="86"/>
      <c r="B63" s="86"/>
      <c r="C63" s="83"/>
      <c r="D63" s="88"/>
      <c r="E63" s="89"/>
      <c r="F63" s="63"/>
      <c r="G63" s="63"/>
      <c r="H63" s="63"/>
      <c r="I63" s="89"/>
      <c r="J63" s="63"/>
    </row>
    <row r="64" spans="1:10" x14ac:dyDescent="0.2">
      <c r="A64" s="64"/>
      <c r="B64" s="64"/>
      <c r="C64" s="64"/>
      <c r="D64" s="64"/>
      <c r="E64" s="78"/>
      <c r="F64" s="78"/>
      <c r="G64" s="78"/>
      <c r="H64" s="78"/>
      <c r="I64" s="64"/>
      <c r="J64" s="64"/>
    </row>
    <row r="65" spans="1:10" x14ac:dyDescent="0.2">
      <c r="A65" s="76"/>
      <c r="B65" s="76"/>
      <c r="C65" s="83"/>
      <c r="D65" s="76"/>
      <c r="E65" s="83"/>
      <c r="F65" s="76"/>
      <c r="G65" s="76"/>
      <c r="H65" s="76"/>
      <c r="I65" s="83"/>
      <c r="J65" s="84"/>
    </row>
    <row r="66" spans="1:10" x14ac:dyDescent="0.2">
      <c r="A66" s="86"/>
      <c r="B66" s="86"/>
      <c r="C66" s="83"/>
      <c r="D66" s="88"/>
      <c r="E66" s="89"/>
      <c r="F66" s="63"/>
      <c r="G66" s="63"/>
      <c r="H66" s="63"/>
      <c r="I66" s="89"/>
      <c r="J66" s="63"/>
    </row>
  </sheetData>
  <sheetProtection sheet="1" objects="1" scenarios="1"/>
  <conditionalFormatting sqref="E61:E63 E65 E68 E55 E57 E39">
    <cfRule type="cellIs" dxfId="1" priority="1" stopIfTrue="1" operator="greaterThan">
      <formula>12</formula>
    </cfRule>
  </conditionalFormatting>
  <dataValidations count="2">
    <dataValidation allowBlank="1" showInputMessage="1" showErrorMessage="1" errorTitle="max. 12 Monate möglich!" error="Verlängerungen in der nächsten Zeile berechnen!" sqref="E32 E36 E40 E44"/>
    <dataValidation type="whole" allowBlank="1" showInputMessage="1" showErrorMessage="1" errorTitle="max. 12 Monate möglich!" error="Verlängerungen in der nächsten Zeile berechnen!" sqref="E55:E57 E59 E61:E63 E66 E27:E30 E7:E9 E12:E15 E17:E19 E22:E24 E50:E53 E46:E48 E38 E42:E43 E34:E35">
      <formula1>0</formula1>
      <formula2>12</formula2>
    </dataValidation>
  </dataValidations>
  <pageMargins left="0.46" right="0.36" top="0.984251969" bottom="0.984251969" header="0.4921259845" footer="0.4921259845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workbookViewId="0">
      <selection activeCell="H7" sqref="H7"/>
    </sheetView>
  </sheetViews>
  <sheetFormatPr baseColWidth="10" defaultRowHeight="12.75" x14ac:dyDescent="0.2"/>
  <cols>
    <col min="1" max="2" width="6.7109375" style="41" customWidth="1"/>
    <col min="3" max="3" width="8.7109375" style="41" customWidth="1"/>
    <col min="4" max="4" width="9.28515625" style="41" customWidth="1"/>
    <col min="5" max="5" width="9.5703125" style="41" customWidth="1"/>
    <col min="6" max="8" width="12.140625" style="41" customWidth="1"/>
    <col min="9" max="9" width="6.28515625" style="41" customWidth="1"/>
    <col min="10" max="10" width="13.140625" style="41" customWidth="1"/>
    <col min="11" max="11" width="11.42578125" style="41"/>
    <col min="12" max="12" width="12.5703125" style="41" bestFit="1" customWidth="1"/>
    <col min="13" max="14" width="11.42578125" style="41"/>
    <col min="15" max="15" width="7.85546875" style="41" customWidth="1"/>
    <col min="16" max="18" width="8.28515625" style="41" customWidth="1"/>
    <col min="19" max="16384" width="11.42578125" style="41"/>
  </cols>
  <sheetData>
    <row r="1" spans="1:10" x14ac:dyDescent="0.2">
      <c r="A1" s="40" t="s">
        <v>46</v>
      </c>
      <c r="E1" s="41" t="s">
        <v>28</v>
      </c>
      <c r="H1" s="42" t="s">
        <v>49</v>
      </c>
      <c r="I1" s="43"/>
    </row>
    <row r="2" spans="1:10" ht="13.5" thickBot="1" x14ac:dyDescent="0.25">
      <c r="A2" s="76"/>
      <c r="B2" s="76"/>
      <c r="C2" s="57"/>
      <c r="D2" s="100"/>
      <c r="E2" s="76"/>
      <c r="F2" s="62"/>
      <c r="H2" s="96"/>
    </row>
    <row r="3" spans="1:10" x14ac:dyDescent="0.2">
      <c r="C3" s="44"/>
      <c r="D3" s="45"/>
      <c r="E3" s="45"/>
      <c r="F3" s="46" t="s">
        <v>45</v>
      </c>
      <c r="G3" s="45"/>
      <c r="H3" s="47"/>
      <c r="I3" s="48"/>
    </row>
    <row r="4" spans="1:10" ht="13.5" thickBot="1" x14ac:dyDescent="0.25">
      <c r="A4" s="40" t="s">
        <v>27</v>
      </c>
      <c r="C4" s="49" t="s">
        <v>22</v>
      </c>
      <c r="D4" s="50">
        <v>11.8</v>
      </c>
      <c r="E4" s="51" t="s">
        <v>23</v>
      </c>
      <c r="F4" s="50">
        <v>22.1</v>
      </c>
      <c r="G4" s="52" t="s">
        <v>24</v>
      </c>
      <c r="H4" s="53">
        <v>23.3</v>
      </c>
      <c r="I4" s="54"/>
    </row>
    <row r="5" spans="1:10" x14ac:dyDescent="0.2">
      <c r="E5" s="55"/>
      <c r="F5" s="56"/>
      <c r="G5" s="56"/>
      <c r="H5" s="56"/>
      <c r="I5" s="57"/>
    </row>
    <row r="6" spans="1:10" x14ac:dyDescent="0.2">
      <c r="A6" s="41" t="s">
        <v>0</v>
      </c>
      <c r="B6" s="41" t="s">
        <v>1</v>
      </c>
      <c r="C6" s="57" t="s">
        <v>2</v>
      </c>
      <c r="D6" s="41" t="s">
        <v>31</v>
      </c>
      <c r="E6" s="57" t="s">
        <v>17</v>
      </c>
      <c r="F6" s="41" t="s">
        <v>19</v>
      </c>
      <c r="G6" s="41" t="s">
        <v>20</v>
      </c>
      <c r="I6" s="57" t="s">
        <v>7</v>
      </c>
      <c r="J6" s="58" t="s">
        <v>4</v>
      </c>
    </row>
    <row r="7" spans="1:10" x14ac:dyDescent="0.2">
      <c r="A7" s="59"/>
      <c r="B7" s="59"/>
      <c r="C7" s="94">
        <f>ROUND(A7*B7,2)</f>
        <v>0</v>
      </c>
      <c r="D7" s="60">
        <f>CEILING(A7*B7,1)</f>
        <v>0</v>
      </c>
      <c r="E7" s="61"/>
      <c r="F7" s="62">
        <f>IF(E7&gt;=6,D7*6*$D$4,D7*E7*$D$4)</f>
        <v>0</v>
      </c>
      <c r="G7" s="62">
        <f>(IF(E7&lt;7,(0),(E7-6)*D7*$F$4))</f>
        <v>0</v>
      </c>
      <c r="H7" s="62"/>
      <c r="I7" s="61">
        <v>1</v>
      </c>
      <c r="J7" s="63">
        <f>SUM(F7:H7)*I7</f>
        <v>0</v>
      </c>
    </row>
    <row r="8" spans="1:10" x14ac:dyDescent="0.2">
      <c r="A8" s="64"/>
      <c r="B8" s="64"/>
      <c r="C8" s="61"/>
      <c r="D8" s="60">
        <f>CEILING(C8,1)</f>
        <v>0</v>
      </c>
      <c r="E8" s="61"/>
      <c r="F8" s="62">
        <f>IF(E8&gt;=6,D8*6*$D$4,D8*E8*$D$4)</f>
        <v>0</v>
      </c>
      <c r="G8" s="62">
        <f>(IF(E8&lt;7,(0),(E8-6)*D8*$F$4))</f>
        <v>0</v>
      </c>
      <c r="H8" s="62"/>
      <c r="I8" s="61">
        <v>1</v>
      </c>
      <c r="J8" s="63">
        <f>SUM(F8:H8)*I8</f>
        <v>0</v>
      </c>
    </row>
    <row r="9" spans="1:10" x14ac:dyDescent="0.2">
      <c r="A9" s="64"/>
      <c r="B9" s="64"/>
      <c r="C9" s="65"/>
      <c r="D9" s="66"/>
      <c r="E9" s="65"/>
      <c r="F9" s="67"/>
      <c r="G9" s="67"/>
      <c r="H9" s="67"/>
      <c r="I9" s="65"/>
      <c r="J9" s="68"/>
    </row>
    <row r="10" spans="1:10" x14ac:dyDescent="0.2">
      <c r="A10" s="69"/>
      <c r="B10" s="69"/>
      <c r="C10" s="69"/>
      <c r="D10" s="69"/>
      <c r="E10" s="56"/>
      <c r="F10" s="56"/>
      <c r="G10" s="56"/>
      <c r="H10" s="56"/>
      <c r="I10" s="69"/>
      <c r="J10" s="64"/>
    </row>
    <row r="11" spans="1:10" x14ac:dyDescent="0.2">
      <c r="A11" s="41" t="s">
        <v>0</v>
      </c>
      <c r="B11" s="41" t="s">
        <v>1</v>
      </c>
      <c r="C11" s="57" t="s">
        <v>2</v>
      </c>
      <c r="D11" s="41" t="s">
        <v>31</v>
      </c>
      <c r="E11" s="57" t="s">
        <v>17</v>
      </c>
      <c r="F11" s="41" t="s">
        <v>19</v>
      </c>
      <c r="G11" s="41" t="s">
        <v>20</v>
      </c>
      <c r="I11" s="57" t="s">
        <v>7</v>
      </c>
      <c r="J11" s="58" t="s">
        <v>4</v>
      </c>
    </row>
    <row r="12" spans="1:10" x14ac:dyDescent="0.2">
      <c r="A12" s="59"/>
      <c r="B12" s="59"/>
      <c r="C12" s="57">
        <f>ROUND(A12*B12,2)</f>
        <v>0</v>
      </c>
      <c r="D12" s="60">
        <f>CEILING(A12*B12,1)</f>
        <v>0</v>
      </c>
      <c r="E12" s="61"/>
      <c r="F12" s="62">
        <f>IF(E12&gt;=6,D12*6*$D$4,D12*E12*$D$4)</f>
        <v>0</v>
      </c>
      <c r="G12" s="62">
        <f>(IF(E12&lt;7,(0),(E12-6)*D12*$F$4))</f>
        <v>0</v>
      </c>
      <c r="H12" s="62"/>
      <c r="I12" s="61">
        <v>1</v>
      </c>
      <c r="J12" s="63">
        <f>SUM(F12:H12)*I12</f>
        <v>0</v>
      </c>
    </row>
    <row r="13" spans="1:10" x14ac:dyDescent="0.2">
      <c r="A13" s="64"/>
      <c r="B13" s="64"/>
      <c r="C13" s="61"/>
      <c r="D13" s="60">
        <f>CEILING(C13,1)</f>
        <v>0</v>
      </c>
      <c r="E13" s="61"/>
      <c r="F13" s="62">
        <f>IF(E13&gt;=6,D13*6*$D$4,D13*E13*$D$4)</f>
        <v>0</v>
      </c>
      <c r="G13" s="62">
        <f>(IF(E13&lt;7,(0),(E13-6)*D13*$F$4))</f>
        <v>0</v>
      </c>
      <c r="H13" s="62"/>
      <c r="I13" s="61">
        <v>1</v>
      </c>
      <c r="J13" s="63">
        <f>SUM(F13:H13)*I13</f>
        <v>0</v>
      </c>
    </row>
    <row r="14" spans="1:10" x14ac:dyDescent="0.2">
      <c r="A14" s="64"/>
      <c r="B14" s="64"/>
      <c r="C14" s="65"/>
      <c r="D14" s="66"/>
      <c r="E14" s="65"/>
      <c r="F14" s="67"/>
      <c r="G14" s="67"/>
      <c r="H14" s="67"/>
      <c r="I14" s="65"/>
      <c r="J14" s="68"/>
    </row>
    <row r="15" spans="1:10" x14ac:dyDescent="0.2">
      <c r="A15" s="64"/>
      <c r="B15" s="64"/>
      <c r="C15" s="65"/>
      <c r="D15" s="66"/>
      <c r="E15" s="65"/>
      <c r="F15" s="67"/>
      <c r="G15" s="67"/>
      <c r="H15" s="67"/>
      <c r="I15" s="65"/>
      <c r="J15" s="68"/>
    </row>
    <row r="16" spans="1:10" x14ac:dyDescent="0.2">
      <c r="A16" s="41" t="s">
        <v>0</v>
      </c>
      <c r="B16" s="41" t="s">
        <v>1</v>
      </c>
      <c r="C16" s="57" t="s">
        <v>2</v>
      </c>
      <c r="D16" s="41" t="s">
        <v>31</v>
      </c>
      <c r="E16" s="57" t="s">
        <v>17</v>
      </c>
      <c r="F16" s="41" t="s">
        <v>19</v>
      </c>
      <c r="G16" s="41" t="s">
        <v>20</v>
      </c>
      <c r="I16" s="57" t="s">
        <v>7</v>
      </c>
      <c r="J16" s="58" t="s">
        <v>4</v>
      </c>
    </row>
    <row r="17" spans="1:10" x14ac:dyDescent="0.2">
      <c r="A17" s="59"/>
      <c r="B17" s="59"/>
      <c r="C17" s="57">
        <f>ROUND(A17*B17,2)</f>
        <v>0</v>
      </c>
      <c r="D17" s="60">
        <f>CEILING(A17*B17,1)</f>
        <v>0</v>
      </c>
      <c r="E17" s="61"/>
      <c r="F17" s="62">
        <f>IF(E17&gt;=6,D17*6*$D$4,D17*E17*$D$4)</f>
        <v>0</v>
      </c>
      <c r="G17" s="62">
        <f>(IF(E17&lt;7,(0),(E17-6)*D17*$F$4))</f>
        <v>0</v>
      </c>
      <c r="H17" s="62"/>
      <c r="I17" s="61">
        <v>1</v>
      </c>
      <c r="J17" s="63">
        <f>SUM(F17:H17)*I17</f>
        <v>0</v>
      </c>
    </row>
    <row r="18" spans="1:10" x14ac:dyDescent="0.2">
      <c r="A18" s="64"/>
      <c r="B18" s="64"/>
      <c r="C18" s="61"/>
      <c r="D18" s="60">
        <f>CEILING(C18,1)</f>
        <v>0</v>
      </c>
      <c r="E18" s="61"/>
      <c r="F18" s="62">
        <f>IF(E18&gt;=6,D18*6*$D$4,D18*E18*$D$4)</f>
        <v>0</v>
      </c>
      <c r="G18" s="62">
        <f>(IF(E18&lt;7,(0),(E18-6)*D18*$F$4))</f>
        <v>0</v>
      </c>
      <c r="H18" s="62"/>
      <c r="I18" s="61">
        <v>1</v>
      </c>
      <c r="J18" s="63">
        <f>SUM(F18:H18)*I18</f>
        <v>0</v>
      </c>
    </row>
    <row r="19" spans="1:10" x14ac:dyDescent="0.2">
      <c r="A19" s="64"/>
      <c r="B19" s="64"/>
      <c r="C19" s="65"/>
      <c r="D19" s="66"/>
      <c r="E19" s="65"/>
      <c r="F19" s="67"/>
      <c r="G19" s="67"/>
      <c r="H19" s="67"/>
      <c r="I19" s="65"/>
      <c r="J19" s="68"/>
    </row>
    <row r="20" spans="1:10" x14ac:dyDescent="0.2">
      <c r="A20" s="69"/>
      <c r="B20" s="69"/>
      <c r="C20" s="69"/>
      <c r="D20" s="69"/>
      <c r="E20" s="56"/>
      <c r="F20" s="56"/>
      <c r="G20" s="56"/>
      <c r="H20" s="56"/>
      <c r="I20" s="69"/>
      <c r="J20" s="64"/>
    </row>
    <row r="21" spans="1:10" x14ac:dyDescent="0.2">
      <c r="A21" s="41" t="s">
        <v>0</v>
      </c>
      <c r="B21" s="41" t="s">
        <v>1</v>
      </c>
      <c r="C21" s="57" t="s">
        <v>2</v>
      </c>
      <c r="D21" s="41" t="s">
        <v>31</v>
      </c>
      <c r="E21" s="57" t="s">
        <v>17</v>
      </c>
      <c r="F21" s="41" t="s">
        <v>19</v>
      </c>
      <c r="G21" s="41" t="s">
        <v>20</v>
      </c>
      <c r="I21" s="57" t="s">
        <v>7</v>
      </c>
      <c r="J21" s="58" t="s">
        <v>4</v>
      </c>
    </row>
    <row r="22" spans="1:10" x14ac:dyDescent="0.2">
      <c r="A22" s="59"/>
      <c r="B22" s="59"/>
      <c r="C22" s="57">
        <f>ROUND(A22*B22,2)</f>
        <v>0</v>
      </c>
      <c r="D22" s="60">
        <f>CEILING(A22*B22,1)</f>
        <v>0</v>
      </c>
      <c r="E22" s="61"/>
      <c r="F22" s="62">
        <f>IF(E22&gt;=6,D22*6*$D$4,D22*E22*$D$4)</f>
        <v>0</v>
      </c>
      <c r="G22" s="62">
        <f>(IF(E22&lt;7,(0),(E22-6)*D22*$F$4))</f>
        <v>0</v>
      </c>
      <c r="H22" s="62"/>
      <c r="I22" s="61">
        <v>1</v>
      </c>
      <c r="J22" s="63">
        <f>SUM(F22:H22)*I22</f>
        <v>0</v>
      </c>
    </row>
    <row r="23" spans="1:10" x14ac:dyDescent="0.2">
      <c r="A23" s="64"/>
      <c r="B23" s="64"/>
      <c r="C23" s="61"/>
      <c r="D23" s="60">
        <f>CEILING(C23,1)</f>
        <v>0</v>
      </c>
      <c r="E23" s="61"/>
      <c r="F23" s="62">
        <f>IF(E23&gt;=6,D23*6*$D$4,D23*E23*$D$4)</f>
        <v>0</v>
      </c>
      <c r="G23" s="62">
        <f>(IF(E23&lt;7,(0),(E23-6)*D23*$F$4))</f>
        <v>0</v>
      </c>
      <c r="H23" s="62"/>
      <c r="I23" s="61">
        <v>1</v>
      </c>
      <c r="J23" s="63">
        <f>SUM(F23:H23)*I23</f>
        <v>0</v>
      </c>
    </row>
    <row r="24" spans="1:10" x14ac:dyDescent="0.2">
      <c r="A24" s="64"/>
      <c r="B24" s="64"/>
      <c r="C24" s="65"/>
      <c r="D24" s="66"/>
      <c r="E24" s="65"/>
      <c r="F24" s="67"/>
      <c r="G24" s="67"/>
      <c r="H24" s="67"/>
      <c r="I24" s="65"/>
      <c r="J24" s="68"/>
    </row>
    <row r="25" spans="1:10" x14ac:dyDescent="0.2">
      <c r="A25" s="69"/>
      <c r="B25" s="69"/>
      <c r="C25" s="69"/>
      <c r="D25" s="69"/>
      <c r="E25" s="56"/>
      <c r="F25" s="56"/>
      <c r="G25" s="56"/>
      <c r="H25" s="56"/>
      <c r="I25" s="69"/>
      <c r="J25" s="64"/>
    </row>
    <row r="26" spans="1:10" x14ac:dyDescent="0.2">
      <c r="A26" s="41" t="s">
        <v>0</v>
      </c>
      <c r="B26" s="41" t="s">
        <v>1</v>
      </c>
      <c r="C26" s="57" t="s">
        <v>2</v>
      </c>
      <c r="D26" s="41" t="s">
        <v>31</v>
      </c>
      <c r="E26" s="57" t="s">
        <v>17</v>
      </c>
      <c r="F26" s="41" t="s">
        <v>19</v>
      </c>
      <c r="G26" s="41" t="s">
        <v>20</v>
      </c>
      <c r="I26" s="57" t="s">
        <v>7</v>
      </c>
      <c r="J26" s="58" t="s">
        <v>4</v>
      </c>
    </row>
    <row r="27" spans="1:10" x14ac:dyDescent="0.2">
      <c r="A27" s="59"/>
      <c r="B27" s="59"/>
      <c r="C27" s="57">
        <f>ROUND(A27*B27,2)</f>
        <v>0</v>
      </c>
      <c r="D27" s="60">
        <f>CEILING(A27*B27,1)</f>
        <v>0</v>
      </c>
      <c r="E27" s="61"/>
      <c r="F27" s="62">
        <f>IF(E27&gt;=6,D27*6*$D$4,D27*E27*$D$4)</f>
        <v>0</v>
      </c>
      <c r="G27" s="62">
        <f>(IF(E27&lt;7,(0),(E27-6)*D27*$F$4))</f>
        <v>0</v>
      </c>
      <c r="H27" s="62"/>
      <c r="I27" s="61">
        <v>1</v>
      </c>
      <c r="J27" s="63">
        <f>SUM(F27:H27)*I27</f>
        <v>0</v>
      </c>
    </row>
    <row r="28" spans="1:10" x14ac:dyDescent="0.2">
      <c r="A28" s="64"/>
      <c r="B28" s="64"/>
      <c r="C28" s="61"/>
      <c r="D28" s="60">
        <f>CEILING(C28,1)</f>
        <v>0</v>
      </c>
      <c r="E28" s="61"/>
      <c r="F28" s="62">
        <f>IF(E28&gt;=6,D28*6*$D$4,D28*E28*$D$4)</f>
        <v>0</v>
      </c>
      <c r="G28" s="62">
        <f>(IF(E28&lt;7,(0),(E28-6)*D28*$F$4))</f>
        <v>0</v>
      </c>
      <c r="H28" s="62"/>
      <c r="I28" s="61">
        <v>1</v>
      </c>
      <c r="J28" s="63">
        <f>SUM(F28:H28)*I28</f>
        <v>0</v>
      </c>
    </row>
    <row r="29" spans="1:10" ht="13.5" thickBot="1" x14ac:dyDescent="0.25">
      <c r="A29" s="70"/>
      <c r="B29" s="70"/>
      <c r="C29" s="71"/>
      <c r="D29" s="72"/>
      <c r="E29" s="71"/>
      <c r="F29" s="73"/>
      <c r="G29" s="73"/>
      <c r="H29" s="73"/>
      <c r="I29" s="71"/>
      <c r="J29" s="73"/>
    </row>
    <row r="30" spans="1:10" x14ac:dyDescent="0.2">
      <c r="A30" s="64"/>
      <c r="B30" s="64"/>
      <c r="C30" s="65"/>
      <c r="D30" s="66"/>
      <c r="E30" s="65"/>
      <c r="F30" s="67"/>
      <c r="G30" s="67"/>
      <c r="H30" s="67"/>
      <c r="I30" s="65"/>
      <c r="J30" s="68"/>
    </row>
    <row r="31" spans="1:10" ht="14.25" x14ac:dyDescent="0.2">
      <c r="A31" s="74" t="s">
        <v>47</v>
      </c>
      <c r="F31" s="75"/>
      <c r="G31" s="75"/>
      <c r="H31" s="75"/>
      <c r="I31" s="75"/>
      <c r="J31" s="75"/>
    </row>
    <row r="32" spans="1:10" x14ac:dyDescent="0.2">
      <c r="E32" s="75"/>
      <c r="F32" s="75">
        <f>IF((E34)&gt;I32,I32,E34)</f>
        <v>0</v>
      </c>
      <c r="G32" s="75">
        <f>IF((E34+E32)&gt;12,J32,E34-F32)</f>
        <v>0</v>
      </c>
      <c r="H32" s="75">
        <f>IF(E34&gt;G32,E34-G32-F32,0)</f>
        <v>0</v>
      </c>
      <c r="I32" s="75">
        <f>IF((E32)&gt;6,0,6-E32)</f>
        <v>6</v>
      </c>
      <c r="J32" s="75">
        <f>IF((E32)&lt;=12,12-I32-E32,0)</f>
        <v>6</v>
      </c>
    </row>
    <row r="33" spans="1:10" x14ac:dyDescent="0.2">
      <c r="A33" s="76" t="s">
        <v>0</v>
      </c>
      <c r="B33" s="41" t="s">
        <v>1</v>
      </c>
      <c r="C33" s="57" t="s">
        <v>2</v>
      </c>
      <c r="D33" s="41" t="s">
        <v>31</v>
      </c>
      <c r="E33" s="57" t="s">
        <v>17</v>
      </c>
      <c r="I33" s="57" t="s">
        <v>7</v>
      </c>
      <c r="J33" s="58" t="s">
        <v>4</v>
      </c>
    </row>
    <row r="34" spans="1:10" x14ac:dyDescent="0.2">
      <c r="A34" s="59"/>
      <c r="B34" s="59"/>
      <c r="C34" s="61">
        <f>ROUND(A34*B34,2)</f>
        <v>0</v>
      </c>
      <c r="D34" s="60">
        <f>CEILING(C34,1)</f>
        <v>0</v>
      </c>
      <c r="E34" s="61"/>
      <c r="F34" s="62"/>
      <c r="G34" s="62"/>
      <c r="H34" s="63"/>
      <c r="I34" s="61">
        <v>1</v>
      </c>
      <c r="J34" s="63">
        <f>D34*E34*I34*H4</f>
        <v>0</v>
      </c>
    </row>
    <row r="35" spans="1:10" x14ac:dyDescent="0.2">
      <c r="A35" s="64"/>
      <c r="B35" s="64"/>
      <c r="C35" s="65"/>
      <c r="D35" s="66"/>
      <c r="E35" s="65"/>
      <c r="F35" s="67"/>
      <c r="G35" s="67"/>
      <c r="H35" s="67"/>
      <c r="I35" s="65"/>
      <c r="J35" s="68"/>
    </row>
    <row r="36" spans="1:10" x14ac:dyDescent="0.2">
      <c r="E36" s="75"/>
      <c r="F36" s="75">
        <f>IF((E38)&gt;I36,I36,E38)</f>
        <v>0</v>
      </c>
      <c r="G36" s="75">
        <f>IF((E38+E36)&gt;12,J36,E38-F36)</f>
        <v>0</v>
      </c>
      <c r="H36" s="75">
        <f>IF(E38&gt;G36,E38-G36-F36,0)</f>
        <v>0</v>
      </c>
      <c r="I36" s="75">
        <f>IF((E36)&gt;6,0,6-E36)</f>
        <v>6</v>
      </c>
      <c r="J36" s="75">
        <f>IF((E36)&lt;=12,12-I36-E36,0)</f>
        <v>6</v>
      </c>
    </row>
    <row r="37" spans="1:10" x14ac:dyDescent="0.2">
      <c r="A37" s="76" t="s">
        <v>0</v>
      </c>
      <c r="B37" s="41" t="s">
        <v>1</v>
      </c>
      <c r="C37" s="57" t="s">
        <v>2</v>
      </c>
      <c r="D37" s="41" t="s">
        <v>31</v>
      </c>
      <c r="E37" s="57" t="s">
        <v>17</v>
      </c>
      <c r="I37" s="57" t="s">
        <v>7</v>
      </c>
      <c r="J37" s="58" t="s">
        <v>4</v>
      </c>
    </row>
    <row r="38" spans="1:10" x14ac:dyDescent="0.2">
      <c r="A38" s="59"/>
      <c r="B38" s="59"/>
      <c r="C38" s="61">
        <f>ROUND(A38*B38,2)</f>
        <v>0</v>
      </c>
      <c r="D38" s="60">
        <f>CEILING(C38,1)</f>
        <v>0</v>
      </c>
      <c r="E38" s="61"/>
      <c r="F38" s="62"/>
      <c r="G38" s="62"/>
      <c r="H38" s="63"/>
      <c r="I38" s="61">
        <v>1</v>
      </c>
      <c r="J38" s="63">
        <f>D38*E38*I38*H4</f>
        <v>0</v>
      </c>
    </row>
    <row r="39" spans="1:10" x14ac:dyDescent="0.2">
      <c r="A39" s="76"/>
      <c r="B39" s="76"/>
      <c r="C39" s="76"/>
      <c r="D39" s="76"/>
      <c r="E39" s="101"/>
      <c r="F39" s="78"/>
      <c r="G39" s="78"/>
      <c r="H39" s="78"/>
      <c r="I39" s="83"/>
      <c r="J39" s="76"/>
    </row>
    <row r="40" spans="1:10" x14ac:dyDescent="0.2">
      <c r="E40" s="75"/>
      <c r="F40" s="75">
        <f>IF((E42)&gt;I40,I40,E42)</f>
        <v>0</v>
      </c>
      <c r="G40" s="75">
        <f>IF((E42+E40)&gt;12,J40,E42-F40)</f>
        <v>0</v>
      </c>
      <c r="H40" s="75">
        <f>IF(E42&gt;G40,E42-G40-F40,0)</f>
        <v>0</v>
      </c>
      <c r="I40" s="75">
        <f>IF((E40)&gt;6,0,6-E40)</f>
        <v>6</v>
      </c>
      <c r="J40" s="75">
        <f>IF((E40)&lt;=12,12-I40-E40,0)</f>
        <v>6</v>
      </c>
    </row>
    <row r="41" spans="1:10" x14ac:dyDescent="0.2">
      <c r="A41" s="76" t="s">
        <v>0</v>
      </c>
      <c r="B41" s="41" t="s">
        <v>1</v>
      </c>
      <c r="C41" s="57" t="s">
        <v>2</v>
      </c>
      <c r="D41" s="41" t="s">
        <v>31</v>
      </c>
      <c r="E41" s="57" t="s">
        <v>17</v>
      </c>
      <c r="I41" s="57" t="s">
        <v>7</v>
      </c>
      <c r="J41" s="58" t="s">
        <v>4</v>
      </c>
    </row>
    <row r="42" spans="1:10" x14ac:dyDescent="0.2">
      <c r="A42" s="59"/>
      <c r="B42" s="59"/>
      <c r="C42" s="61">
        <f>ROUND(A42*B42,2)</f>
        <v>0</v>
      </c>
      <c r="D42" s="60">
        <f>CEILING(C42,1)</f>
        <v>0</v>
      </c>
      <c r="E42" s="61"/>
      <c r="F42" s="62"/>
      <c r="G42" s="62"/>
      <c r="H42" s="63"/>
      <c r="I42" s="61">
        <v>1</v>
      </c>
      <c r="J42" s="63">
        <f>D42*E42*I42*H4</f>
        <v>0</v>
      </c>
    </row>
    <row r="43" spans="1:10" x14ac:dyDescent="0.2">
      <c r="A43" s="64"/>
      <c r="B43" s="64"/>
      <c r="C43" s="65"/>
      <c r="D43" s="66"/>
      <c r="E43" s="65"/>
      <c r="F43" s="67"/>
      <c r="G43" s="67"/>
      <c r="H43" s="67"/>
      <c r="I43" s="65"/>
      <c r="J43" s="68"/>
    </row>
    <row r="44" spans="1:10" x14ac:dyDescent="0.2">
      <c r="E44" s="75"/>
      <c r="F44" s="75">
        <f>IF((E46)&gt;I44,I44,E46)</f>
        <v>0</v>
      </c>
      <c r="G44" s="75">
        <f>IF((E46+E44)&gt;12,J44,E46-F44)</f>
        <v>0</v>
      </c>
      <c r="H44" s="75">
        <f>IF(E46&gt;G44,E46-G44-F44,0)</f>
        <v>0</v>
      </c>
      <c r="I44" s="75">
        <f>IF((E44)&gt;6,0,6-E44)</f>
        <v>6</v>
      </c>
      <c r="J44" s="75">
        <f>IF((E44)&lt;=12,12-I44-E44,0)</f>
        <v>6</v>
      </c>
    </row>
    <row r="45" spans="1:10" x14ac:dyDescent="0.2">
      <c r="A45" s="76" t="s">
        <v>0</v>
      </c>
      <c r="B45" s="41" t="s">
        <v>1</v>
      </c>
      <c r="C45" s="57" t="s">
        <v>2</v>
      </c>
      <c r="D45" s="41" t="s">
        <v>31</v>
      </c>
      <c r="E45" s="57" t="s">
        <v>17</v>
      </c>
      <c r="I45" s="57" t="s">
        <v>7</v>
      </c>
      <c r="J45" s="58" t="s">
        <v>4</v>
      </c>
    </row>
    <row r="46" spans="1:10" x14ac:dyDescent="0.2">
      <c r="A46" s="59"/>
      <c r="B46" s="59"/>
      <c r="C46" s="61">
        <f>ROUND(A46*B46,2)</f>
        <v>0</v>
      </c>
      <c r="D46" s="60">
        <f>CEILING(C46,1)</f>
        <v>0</v>
      </c>
      <c r="E46" s="61"/>
      <c r="F46" s="62"/>
      <c r="G46" s="62"/>
      <c r="H46" s="63"/>
      <c r="I46" s="61">
        <v>1</v>
      </c>
      <c r="J46" s="63">
        <f>D46*E46*I46*H4</f>
        <v>0</v>
      </c>
    </row>
    <row r="47" spans="1:10" x14ac:dyDescent="0.2">
      <c r="A47" s="64"/>
      <c r="B47" s="64"/>
      <c r="C47" s="65"/>
      <c r="D47" s="66"/>
      <c r="E47" s="75"/>
      <c r="F47" s="75"/>
      <c r="G47" s="67"/>
      <c r="H47" s="67"/>
      <c r="I47" s="65"/>
      <c r="J47" s="68"/>
    </row>
    <row r="48" spans="1:10" x14ac:dyDescent="0.2">
      <c r="E48" s="75"/>
      <c r="F48" s="75">
        <f>IF((E50)&gt;I48,I48,E50)</f>
        <v>0</v>
      </c>
      <c r="G48" s="75">
        <f>IF((E50+E48)&gt;12,J48,E50-F48)</f>
        <v>0</v>
      </c>
      <c r="H48" s="75">
        <f>IF(E50&gt;G48,E50-G48-F48,0)</f>
        <v>0</v>
      </c>
      <c r="I48" s="75">
        <f>IF((E48)&gt;6,0,6-E48)</f>
        <v>6</v>
      </c>
      <c r="J48" s="75">
        <f>IF((E48)&lt;=12,12-I48-E48,0)</f>
        <v>6</v>
      </c>
    </row>
    <row r="49" spans="1:10" x14ac:dyDescent="0.2">
      <c r="A49" s="76" t="s">
        <v>0</v>
      </c>
      <c r="B49" s="41" t="s">
        <v>1</v>
      </c>
      <c r="C49" s="57" t="s">
        <v>2</v>
      </c>
      <c r="D49" s="41" t="s">
        <v>31</v>
      </c>
      <c r="E49" s="57" t="s">
        <v>17</v>
      </c>
      <c r="I49" s="57" t="s">
        <v>7</v>
      </c>
      <c r="J49" s="58" t="s">
        <v>4</v>
      </c>
    </row>
    <row r="50" spans="1:10" x14ac:dyDescent="0.2">
      <c r="A50" s="59"/>
      <c r="B50" s="59"/>
      <c r="C50" s="61">
        <f>ROUND(A50*B50,2)</f>
        <v>0</v>
      </c>
      <c r="D50" s="60">
        <f>CEILING(C50,1)</f>
        <v>0</v>
      </c>
      <c r="E50" s="61"/>
      <c r="F50" s="62"/>
      <c r="G50" s="62"/>
      <c r="H50" s="63"/>
      <c r="I50" s="61">
        <v>1</v>
      </c>
      <c r="J50" s="63">
        <f>D50*E50*I50*H4</f>
        <v>0</v>
      </c>
    </row>
    <row r="51" spans="1:10" s="76" customFormat="1" x14ac:dyDescent="0.2">
      <c r="A51" s="64"/>
      <c r="B51" s="64"/>
      <c r="C51" s="65"/>
      <c r="D51" s="79"/>
      <c r="E51" s="65"/>
      <c r="F51" s="68"/>
      <c r="G51" s="68"/>
      <c r="H51" s="68"/>
      <c r="I51" s="65"/>
      <c r="J51" s="68"/>
    </row>
    <row r="52" spans="1:10" x14ac:dyDescent="0.2">
      <c r="A52" s="69"/>
      <c r="B52" s="69"/>
      <c r="C52" s="69"/>
      <c r="D52" s="79"/>
      <c r="E52" s="65"/>
      <c r="F52" s="68"/>
      <c r="G52" s="68"/>
      <c r="H52" s="69"/>
      <c r="I52" s="81" t="s">
        <v>51</v>
      </c>
      <c r="J52" s="82">
        <f>SUM(J50,J46,J42,J38,J34,J27:J28,J22:J23,J17:J18,J12:J13,J7:J8)</f>
        <v>0</v>
      </c>
    </row>
    <row r="53" spans="1:10" x14ac:dyDescent="0.2">
      <c r="A53" s="64"/>
      <c r="B53" s="64"/>
      <c r="C53" s="65"/>
      <c r="D53" s="64"/>
      <c r="E53" s="65"/>
      <c r="F53" s="64"/>
      <c r="G53" s="64"/>
      <c r="H53" s="64"/>
      <c r="I53" s="65"/>
      <c r="J53" s="95"/>
    </row>
    <row r="54" spans="1:10" x14ac:dyDescent="0.2">
      <c r="A54" s="69"/>
      <c r="B54" s="69"/>
      <c r="C54" s="69"/>
      <c r="D54" s="69"/>
      <c r="E54" s="69"/>
      <c r="F54" s="69"/>
      <c r="G54" s="69"/>
      <c r="H54" s="69"/>
      <c r="I54" s="69"/>
      <c r="J54" s="69"/>
    </row>
    <row r="55" spans="1:10" x14ac:dyDescent="0.2">
      <c r="A55" s="69"/>
      <c r="B55" s="69"/>
      <c r="C55" s="69"/>
      <c r="D55" s="69"/>
      <c r="E55" s="69"/>
      <c r="F55" s="69"/>
      <c r="G55" s="69"/>
      <c r="H55" s="69"/>
      <c r="I55" s="69"/>
      <c r="J55" s="69"/>
    </row>
    <row r="77" spans="8:10" x14ac:dyDescent="0.2">
      <c r="H77" s="42"/>
      <c r="I77" s="42"/>
      <c r="J77" s="92"/>
    </row>
  </sheetData>
  <sheetProtection sheet="1" objects="1" scenarios="1"/>
  <conditionalFormatting sqref="E52 E39">
    <cfRule type="cellIs" dxfId="0" priority="1" stopIfTrue="1" operator="greaterThan">
      <formula>12</formula>
    </cfRule>
  </conditionalFormatting>
  <dataValidations count="2">
    <dataValidation allowBlank="1" showInputMessage="1" showErrorMessage="1" errorTitle="max. 12 Monate möglich!" error="Verlängerungen in der nächsten Zeile berechnen!" sqref="E32 E36 E40 E44"/>
    <dataValidation type="whole" allowBlank="1" showInputMessage="1" showErrorMessage="1" errorTitle="max. 12 Monate möglich!" error="Verlängerungen in der nächsten Zeile berechnen!" sqref="E50:E52 E38 E42:E43 E7:E9 E12:E15 E17:E19 E34:E35 E27:E30 E22:E24 E46:E48">
      <formula1>0</formula1>
      <formula2>12</formula2>
    </dataValidation>
  </dataValidations>
  <pageMargins left="0.42" right="0.35" top="0.984251969" bottom="0.984251969" header="0.4921259845" footer="0.4921259845"/>
  <pageSetup paperSize="9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22" sqref="D22"/>
    </sheetView>
  </sheetViews>
  <sheetFormatPr baseColWidth="10" defaultRowHeight="12.75" x14ac:dyDescent="0.2"/>
  <cols>
    <col min="1" max="1" width="9.28515625" customWidth="1"/>
    <col min="2" max="4" width="17.7109375" customWidth="1"/>
    <col min="5" max="5" width="22.42578125" customWidth="1"/>
  </cols>
  <sheetData>
    <row r="1" spans="1:5" ht="15" x14ac:dyDescent="0.25">
      <c r="A1" s="15" t="s">
        <v>5</v>
      </c>
      <c r="B1" s="16" t="s">
        <v>6</v>
      </c>
      <c r="C1" s="16" t="s">
        <v>8</v>
      </c>
      <c r="D1" s="16" t="s">
        <v>30</v>
      </c>
    </row>
    <row r="2" spans="1:5" ht="14.25" x14ac:dyDescent="0.2">
      <c r="A2" s="17"/>
      <c r="B2" s="34"/>
      <c r="C2" s="34"/>
      <c r="D2" s="34"/>
      <c r="E2" s="19"/>
    </row>
    <row r="3" spans="1:5" ht="14.25" x14ac:dyDescent="0.2">
      <c r="A3" s="17" t="s">
        <v>12</v>
      </c>
      <c r="B3" s="34"/>
      <c r="C3" s="34">
        <f>'B8'!H48</f>
        <v>0</v>
      </c>
      <c r="D3" s="34"/>
      <c r="E3" s="19"/>
    </row>
    <row r="4" spans="1:5" ht="14.25" x14ac:dyDescent="0.2">
      <c r="A4" s="17" t="s">
        <v>14</v>
      </c>
      <c r="B4" s="34"/>
      <c r="C4" s="34">
        <f>'B20'!B5</f>
        <v>0</v>
      </c>
      <c r="D4" s="34"/>
      <c r="E4" s="19"/>
    </row>
    <row r="5" spans="1:5" ht="14.25" x14ac:dyDescent="0.2">
      <c r="A5" s="17" t="s">
        <v>16</v>
      </c>
      <c r="B5" s="34"/>
      <c r="C5" s="34">
        <f>'B22'!C7</f>
        <v>0</v>
      </c>
      <c r="D5" s="34"/>
      <c r="E5" s="19"/>
    </row>
    <row r="6" spans="1:5" ht="14.25" x14ac:dyDescent="0.2">
      <c r="A6" s="17" t="s">
        <v>52</v>
      </c>
      <c r="B6" s="34"/>
      <c r="C6" s="34"/>
      <c r="D6" s="34">
        <f>'D1 1'!J52</f>
        <v>0</v>
      </c>
      <c r="E6" s="19"/>
    </row>
    <row r="7" spans="1:5" ht="14.25" x14ac:dyDescent="0.2">
      <c r="A7" s="17" t="s">
        <v>53</v>
      </c>
      <c r="B7" s="34"/>
      <c r="C7" s="34"/>
      <c r="D7" s="34">
        <f>'D1 2-23'!J52</f>
        <v>0</v>
      </c>
      <c r="E7" s="19"/>
    </row>
    <row r="8" spans="1:5" ht="14.25" x14ac:dyDescent="0.2">
      <c r="A8" s="17" t="s">
        <v>54</v>
      </c>
      <c r="B8" s="34"/>
      <c r="C8" s="34"/>
      <c r="D8" s="34">
        <f>'D4 1'!J52</f>
        <v>0</v>
      </c>
      <c r="E8" s="19"/>
    </row>
    <row r="9" spans="1:5" ht="14.25" x14ac:dyDescent="0.2">
      <c r="A9" s="17" t="s">
        <v>55</v>
      </c>
      <c r="B9" s="18"/>
      <c r="C9" s="18"/>
      <c r="D9" s="34">
        <f>'D4 2-23'!J52</f>
        <v>0</v>
      </c>
      <c r="E9" s="19"/>
    </row>
    <row r="10" spans="1:5" ht="14.25" x14ac:dyDescent="0.2">
      <c r="A10" s="37" t="s">
        <v>18</v>
      </c>
      <c r="B10" s="38">
        <f>SUM(B2:B9)</f>
        <v>0</v>
      </c>
      <c r="C10" s="38">
        <f>SUM(C2:C9)</f>
        <v>0</v>
      </c>
      <c r="D10" s="38">
        <f>SUM(D2:D9)</f>
        <v>0</v>
      </c>
      <c r="E10" s="19"/>
    </row>
    <row r="11" spans="1:5" ht="14.25" x14ac:dyDescent="0.2">
      <c r="A11" s="19"/>
      <c r="B11" s="19"/>
      <c r="C11" s="19"/>
      <c r="D11" s="19"/>
      <c r="E11" s="19"/>
    </row>
    <row r="12" spans="1:5" ht="14.25" x14ac:dyDescent="0.2">
      <c r="A12" s="19"/>
      <c r="B12" s="19"/>
      <c r="C12" s="19"/>
      <c r="D12" s="19"/>
      <c r="E12" s="19"/>
    </row>
    <row r="13" spans="1:5" ht="15" x14ac:dyDescent="0.25">
      <c r="A13" s="19"/>
      <c r="B13" s="20"/>
      <c r="C13" s="21" t="s">
        <v>44</v>
      </c>
      <c r="D13" s="35">
        <f>SUM(B10:D10)</f>
        <v>0</v>
      </c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B5</vt:lpstr>
      <vt:lpstr>B8</vt:lpstr>
      <vt:lpstr>B20</vt:lpstr>
      <vt:lpstr>B22</vt:lpstr>
      <vt:lpstr>D1 1</vt:lpstr>
      <vt:lpstr>D1 2-23</vt:lpstr>
      <vt:lpstr>D4 1</vt:lpstr>
      <vt:lpstr>D4 2-23</vt:lpstr>
      <vt:lpstr>Summe</vt:lpstr>
    </vt:vector>
  </TitlesOfParts>
  <Company>Magistrat der Stadt Wien, MA 14 - ADV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Berechnungshilfe GAG</dc:title>
  <dc:creator>Schiel Armin</dc:creator>
  <cp:lastModifiedBy>Rischer Michael</cp:lastModifiedBy>
  <cp:lastPrinted>2016-12-21T08:47:17Z</cp:lastPrinted>
  <dcterms:created xsi:type="dcterms:W3CDTF">2002-12-12T07:23:45Z</dcterms:created>
  <dcterms:modified xsi:type="dcterms:W3CDTF">2024-12-10T16:00:19Z</dcterms:modified>
</cp:coreProperties>
</file>