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Stempkowski BBC GmbH\SBBC - 01_Aktuelle Projekte\WK\WK Leitfaden 2017\03-Konzepte\"/>
    </mc:Choice>
  </mc:AlternateContent>
  <xr:revisionPtr revIDLastSave="18" documentId="E9410AD8D2235F8771DD3AE6429F29F6F85DA056" xr6:coauthVersionLast="40" xr6:coauthVersionMax="40" xr10:uidLastSave="{E48933B1-42DA-4A8C-BEBA-A1504F5A97A9}"/>
  <bookViews>
    <workbookView xWindow="-108" yWindow="-108" windowWidth="23256" windowHeight="12576" tabRatio="845" xr2:uid="{00000000-000D-0000-FFFF-FFFF00000000}"/>
  </bookViews>
  <sheets>
    <sheet name="Eingabe Basisinformation" sheetId="56" r:id="rId1"/>
    <sheet name="Jahresarbeitszeit" sheetId="21" r:id="rId2"/>
    <sheet name="Mittl. Std.satz" sheetId="22" r:id="rId3"/>
    <sheet name="Mittl. Std. f Gruppen" sheetId="40" r:id="rId4"/>
  </sheets>
  <definedNames>
    <definedName name="_xlnm.Print_Area" localSheetId="1">Jahresarbeitszeit!$A$1:$G$20</definedName>
    <definedName name="_xlnm.Print_Area" localSheetId="3">'Mittl. Std. f Gruppen'!$A$1:$F$96</definedName>
    <definedName name="_xlnm.Print_Area" localSheetId="2">'Mittl. Std.satz'!$A$1:$F$56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40" l="1"/>
  <c r="B4" i="40"/>
  <c r="B5" i="22"/>
  <c r="B4" i="22"/>
  <c r="B7" i="21" l="1"/>
  <c r="B6" i="21"/>
  <c r="D94" i="40" l="1"/>
  <c r="D93" i="40"/>
  <c r="D90" i="40"/>
  <c r="D87" i="40"/>
  <c r="D78" i="40"/>
  <c r="D77" i="40"/>
  <c r="D74" i="40"/>
  <c r="D71" i="40"/>
  <c r="D62" i="40"/>
  <c r="D61" i="40"/>
  <c r="D58" i="40"/>
  <c r="D55" i="40"/>
  <c r="D46" i="40"/>
  <c r="D45" i="40"/>
  <c r="D42" i="40"/>
  <c r="D39" i="40"/>
  <c r="D30" i="40"/>
  <c r="D29" i="40"/>
  <c r="D28" i="40"/>
  <c r="D24" i="40"/>
  <c r="D23" i="40"/>
  <c r="D22" i="40"/>
  <c r="D18" i="40"/>
  <c r="D17" i="40"/>
  <c r="D16" i="40"/>
  <c r="D12" i="40"/>
  <c r="D11" i="40"/>
  <c r="D10" i="40"/>
  <c r="C30" i="40"/>
  <c r="C16" i="40"/>
  <c r="C22" i="40"/>
  <c r="C10" i="40"/>
  <c r="C29" i="40"/>
  <c r="C28" i="40"/>
  <c r="C24" i="40"/>
  <c r="C23" i="40"/>
  <c r="C18" i="40"/>
  <c r="C17" i="40"/>
  <c r="C12" i="40"/>
  <c r="C11" i="40"/>
  <c r="E10" i="22" l="1"/>
  <c r="D10" i="21"/>
  <c r="B10" i="21" s="1"/>
  <c r="D12" i="21"/>
  <c r="B12" i="21" s="1"/>
  <c r="E30" i="40"/>
  <c r="E29" i="40"/>
  <c r="E28" i="40"/>
  <c r="E24" i="40"/>
  <c r="E23" i="40"/>
  <c r="E22" i="40"/>
  <c r="E18" i="40"/>
  <c r="E17" i="40"/>
  <c r="E16" i="40"/>
  <c r="E12" i="40"/>
  <c r="E11" i="40"/>
  <c r="E10" i="40"/>
  <c r="E11" i="22"/>
  <c r="E12" i="22"/>
  <c r="E16" i="22"/>
  <c r="E17" i="22"/>
  <c r="E18" i="22"/>
  <c r="E22" i="22"/>
  <c r="E23" i="22"/>
  <c r="E24" i="22"/>
  <c r="E28" i="22"/>
  <c r="E29" i="22"/>
  <c r="E30" i="22"/>
  <c r="D42" i="22"/>
  <c r="D8" i="21"/>
  <c r="E8" i="21"/>
  <c r="E18" i="21" s="1"/>
  <c r="F8" i="21"/>
  <c r="F18" i="21" s="1"/>
  <c r="F10" i="22"/>
  <c r="D9" i="21"/>
  <c r="F9" i="21"/>
  <c r="E10" i="21"/>
  <c r="F10" i="21"/>
  <c r="D11" i="21"/>
  <c r="B11" i="21" s="1"/>
  <c r="E11" i="21"/>
  <c r="F11" i="21"/>
  <c r="E12" i="21"/>
  <c r="F12" i="21"/>
  <c r="D18" i="21" l="1"/>
  <c r="B8" i="21"/>
  <c r="D14" i="21"/>
  <c r="D16" i="21" s="1"/>
  <c r="E9" i="21"/>
  <c r="F14" i="21"/>
  <c r="F17" i="22"/>
  <c r="F30" i="22"/>
  <c r="F23" i="22"/>
  <c r="F16" i="22"/>
  <c r="F22" i="22"/>
  <c r="F29" i="22"/>
  <c r="F12" i="22"/>
  <c r="F28" i="22"/>
  <c r="F18" i="22"/>
  <c r="F11" i="22"/>
  <c r="F24" i="22"/>
  <c r="F16" i="21"/>
  <c r="F20" i="21" s="1"/>
  <c r="D20" i="21" l="1"/>
  <c r="E14" i="21"/>
  <c r="E16" i="21" s="1"/>
  <c r="E20" i="21" s="1"/>
  <c r="B9" i="21"/>
  <c r="B14" i="21" s="1"/>
  <c r="B16" i="21" s="1"/>
  <c r="B20" i="21" s="1"/>
  <c r="F31" i="22"/>
  <c r="E41" i="22" s="1"/>
  <c r="F19" i="22"/>
  <c r="E39" i="22" s="1"/>
  <c r="F13" i="22"/>
  <c r="E38" i="22" s="1"/>
  <c r="F25" i="22"/>
  <c r="E40" i="22" s="1"/>
  <c r="F29" i="40" l="1"/>
  <c r="F12" i="40"/>
  <c r="F11" i="40"/>
  <c r="F24" i="40"/>
  <c r="F28" i="40"/>
  <c r="F23" i="40"/>
  <c r="F18" i="40"/>
  <c r="F16" i="40"/>
  <c r="F10" i="40"/>
  <c r="F13" i="40" s="1"/>
  <c r="E38" i="40" s="1"/>
  <c r="E39" i="40" s="1"/>
  <c r="E40" i="40" s="1"/>
  <c r="E42" i="40" s="1"/>
  <c r="E43" i="40" s="1"/>
  <c r="E46" i="40" s="1"/>
  <c r="F22" i="40"/>
  <c r="F25" i="40" s="1"/>
  <c r="E70" i="40" s="1"/>
  <c r="E71" i="40" s="1"/>
  <c r="E72" i="40" s="1"/>
  <c r="E74" i="40" s="1"/>
  <c r="E75" i="40" s="1"/>
  <c r="E77" i="40" s="1"/>
  <c r="F30" i="40"/>
  <c r="F17" i="40"/>
  <c r="E42" i="22"/>
  <c r="E46" i="22" s="1"/>
  <c r="E47" i="22" s="1"/>
  <c r="E78" i="40" l="1"/>
  <c r="F19" i="40"/>
  <c r="E54" i="40" s="1"/>
  <c r="E55" i="40" s="1"/>
  <c r="E56" i="40" s="1"/>
  <c r="E58" i="40" s="1"/>
  <c r="E59" i="40" s="1"/>
  <c r="F31" i="40"/>
  <c r="E86" i="40" s="1"/>
  <c r="E87" i="40" s="1"/>
  <c r="E88" i="40" s="1"/>
  <c r="E90" i="40" s="1"/>
  <c r="E91" i="40" s="1"/>
  <c r="E48" i="22"/>
  <c r="E50" i="22" s="1"/>
  <c r="E51" i="22" s="1"/>
  <c r="E53" i="22" s="1"/>
  <c r="E80" i="40"/>
  <c r="F72" i="40" s="1"/>
  <c r="E45" i="40"/>
  <c r="E48" i="40" s="1"/>
  <c r="F45" i="40" s="1"/>
  <c r="E93" i="40" l="1"/>
  <c r="E94" i="40"/>
  <c r="E62" i="40"/>
  <c r="E61" i="40"/>
  <c r="E64" i="40" s="1"/>
  <c r="E54" i="22"/>
  <c r="E56" i="22" s="1"/>
  <c r="F50" i="22" s="1"/>
  <c r="F75" i="40"/>
  <c r="F74" i="40"/>
  <c r="F71" i="40"/>
  <c r="F78" i="40"/>
  <c r="F70" i="40"/>
  <c r="F77" i="40"/>
  <c r="F38" i="40"/>
  <c r="F42" i="40"/>
  <c r="F48" i="40"/>
  <c r="F39" i="40"/>
  <c r="F43" i="40"/>
  <c r="F46" i="40"/>
  <c r="F40" i="40"/>
  <c r="E96" i="40" l="1"/>
  <c r="F55" i="40"/>
  <c r="F58" i="40"/>
  <c r="F62" i="40"/>
  <c r="F91" i="40"/>
  <c r="F86" i="40"/>
  <c r="F94" i="40"/>
  <c r="F90" i="40"/>
  <c r="F87" i="40"/>
  <c r="F88" i="40"/>
  <c r="F56" i="40"/>
  <c r="F61" i="40"/>
  <c r="F93" i="40"/>
  <c r="F59" i="40"/>
  <c r="F54" i="40"/>
  <c r="F54" i="22"/>
  <c r="F51" i="22"/>
  <c r="F53" i="22"/>
  <c r="F48" i="22"/>
  <c r="F56" i="22"/>
  <c r="F47" i="22"/>
  <c r="F46" i="22"/>
  <c r="F80" i="40"/>
  <c r="F64" i="40"/>
  <c r="F96" i="40" l="1"/>
</calcChain>
</file>

<file path=xl/sharedStrings.xml><?xml version="1.0" encoding="utf-8"?>
<sst xmlns="http://schemas.openxmlformats.org/spreadsheetml/2006/main" count="173" uniqueCount="86">
  <si>
    <t>SOLL-Arbeitszeit pro Woche (ohne Überstunden)</t>
  </si>
  <si>
    <t xml:space="preserve">Jährliche Soll-Arbeitszeit ohne Abwesenheit = 39h * 52,18 Wo = </t>
  </si>
  <si>
    <t>Summe Stunden Nicht-Anwesenheit pro Jahr</t>
  </si>
  <si>
    <t>Untere Grenze</t>
  </si>
  <si>
    <t>Mittelwert</t>
  </si>
  <si>
    <t>Obere Grenze</t>
  </si>
  <si>
    <t>STUNDEN</t>
  </si>
  <si>
    <t>abzgl. Abwesenheit Feiertage = (i.M. 10,43 Tage)</t>
  </si>
  <si>
    <t>abzüglich Abwesenheit Urlaub = 5 bzw. 6 Wo, i.M. 80% * 5 Wo</t>
  </si>
  <si>
    <t>abzgl. Fehlstunden durch Krankheit = 2 bis 15 Tage, i.M. 6,7 Tage</t>
  </si>
  <si>
    <t>KV-Gruppe A3</t>
  </si>
  <si>
    <t>KV-Gruppe A4</t>
  </si>
  <si>
    <t>KV-Gruppe A5</t>
  </si>
  <si>
    <t>Fachkräfte</t>
  </si>
  <si>
    <t>Fachkräfte in gehobener Stellung</t>
  </si>
  <si>
    <t>Leiter Abteilung</t>
  </si>
  <si>
    <t>KV-Gruppe A2</t>
  </si>
  <si>
    <t>Gehilfen</t>
  </si>
  <si>
    <t>Büro- / Abteilungsleiter</t>
  </si>
  <si>
    <t>Fachkräfte / Techniker</t>
  </si>
  <si>
    <t xml:space="preserve">  = Personalkosten</t>
  </si>
  <si>
    <t xml:space="preserve">  = Selbstkosten Eigenleistung</t>
  </si>
  <si>
    <t xml:space="preserve">  = Preis Eigenleistung pro Stunde</t>
  </si>
  <si>
    <t>Mischwert  Stundensatz</t>
  </si>
  <si>
    <t xml:space="preserve">+ Gemeinkosten Personal (in % von Einzelkosten) </t>
  </si>
  <si>
    <t xml:space="preserve">+ Gemeinkosten Material (in % von Personalkosten) </t>
  </si>
  <si>
    <t xml:space="preserve">+ Zuschlag für Gewinn  (in % von Selbstk. Eigenl.) </t>
  </si>
  <si>
    <t>€</t>
  </si>
  <si>
    <t>€ / h</t>
  </si>
  <si>
    <t xml:space="preserve">+ Zuschlag für Risiko  (in % von Selbstk. Eigenl.) </t>
  </si>
  <si>
    <t>abzgl. Sonst. Fehlstunden durch zusätz. arb.freie Tage bzw. sonst. Arbeitsverhind. (Pflege-, Sonderurlaub,...)   = 1-4 Tg., i.M. 2,5 Tg</t>
  </si>
  <si>
    <t xml:space="preserve">Name 01   (Gehilfe) </t>
  </si>
  <si>
    <t xml:space="preserve">Name 02  (Sekretariat) </t>
  </si>
  <si>
    <t xml:space="preserve">Name 03   (Sekretariat) </t>
  </si>
  <si>
    <t xml:space="preserve">Name 04   (Fachkraft / Techniker) </t>
  </si>
  <si>
    <t xml:space="preserve">Name 05  (Fachkraft / Techniker) </t>
  </si>
  <si>
    <t xml:space="preserve">Name 06   (Fachkraft / Techniker) </t>
  </si>
  <si>
    <t xml:space="preserve">Fachkräfte in gehobener Stellung   </t>
  </si>
  <si>
    <t>Name 07   (Akademiker)</t>
  </si>
  <si>
    <t>Name 08   (leitender Techniker)</t>
  </si>
  <si>
    <t>Name 09   (leitender Techniker)</t>
  </si>
  <si>
    <t>Name 10   (Abteilungsleiter)</t>
  </si>
  <si>
    <t>Name 11   (Abteilungsleiter)</t>
  </si>
  <si>
    <t>Name 12   (Büroleiter)</t>
  </si>
  <si>
    <t>Ermittlung eines gewichteten mittleren Stundensatzes</t>
  </si>
  <si>
    <t>%-Anteil</t>
  </si>
  <si>
    <t>%-Zuschlag</t>
  </si>
  <si>
    <r>
      <t xml:space="preserve">tatsächliche Gehaltskosten im Büro                      </t>
    </r>
    <r>
      <rPr>
        <sz val="11"/>
        <rFont val="Arial"/>
        <family val="2"/>
      </rPr>
      <t xml:space="preserve">   (Werte aus Buchhaltung)</t>
    </r>
  </si>
  <si>
    <r>
      <t xml:space="preserve">+ DG-Beitrag  </t>
    </r>
    <r>
      <rPr>
        <sz val="8"/>
        <rFont val="Arial"/>
        <family val="2"/>
      </rPr>
      <t>(Basis 12 Mo)</t>
    </r>
  </si>
  <si>
    <r>
      <t xml:space="preserve">Hinweis zu DG Beitrag:              </t>
    </r>
    <r>
      <rPr>
        <i/>
        <sz val="11"/>
        <rFont val="Arial"/>
        <family val="2"/>
      </rPr>
      <t xml:space="preserve"> Der DG-Beitrag ist an die tat-sächlichen Werte lt. Personal-abrechnung anzupassen.</t>
    </r>
  </si>
  <si>
    <r>
      <t xml:space="preserve">Hinweis zum %-Anteil:                 </t>
    </r>
    <r>
      <rPr>
        <i/>
        <sz val="11"/>
        <rFont val="Arial"/>
        <family val="2"/>
      </rPr>
      <t xml:space="preserve">  Der Prozentanteil ist entweder für das gesamte Büro, für ein Projekt oder für eine Teilleistung eines Projektes zu wählen und muss in Summe 100% ergeben.</t>
    </r>
  </si>
  <si>
    <r>
      <t xml:space="preserve">Hinweis zum %-Zuschlag:                 </t>
    </r>
    <r>
      <rPr>
        <i/>
        <sz val="11"/>
        <rFont val="Arial"/>
        <family val="2"/>
      </rPr>
      <t xml:space="preserve">  Der Prozentzuschalg bezieht sich immer auf die angeführte Zwischensumme. Vergleichwerte sind dem Leitfaden, Band 1 zu entnehmen.</t>
    </r>
  </si>
  <si>
    <t>%-Anteil von Preis</t>
  </si>
  <si>
    <r>
      <t>Hinweis zu Monatsgehalt brutto</t>
    </r>
    <r>
      <rPr>
        <i/>
        <sz val="11"/>
        <rFont val="Arial"/>
        <family val="2"/>
      </rPr>
      <t xml:space="preserve">: Der Monatsgehalt ist dem tat-sächlichen Wert lt. Personal-abrechnung zu entnehmen (exkl. 13. &amp; 14. Gehalt, ggf. inkl. Üstd.-Pauschale) </t>
    </r>
  </si>
  <si>
    <t>zuzüglich Überstundenäquivalent aus Überstundenpauschale</t>
  </si>
  <si>
    <t>Summe Stunden Anwesenheit pro Jahr</t>
  </si>
  <si>
    <t>mittlerer Stundensatz Gruppe "Gehilfen" =</t>
  </si>
  <si>
    <t>mittlerer Stundensatz Gruppe "Fachkräfte" =</t>
  </si>
  <si>
    <t>mittlerer Stundensatz Gruppe "Fachkräfte in gehobener Stellung" =</t>
  </si>
  <si>
    <t>mittlerer Stundensatz Gruppe "Leiter Abteilung" =</t>
  </si>
  <si>
    <t>ERMITTLUNG DES MITTLEREN STUNDENSATZES</t>
  </si>
  <si>
    <t>ERMITTLUNG DER MITTLEREN JAHRESARBEITSZEIT</t>
  </si>
  <si>
    <t>Mittlere Jahresarbeitszeit</t>
  </si>
  <si>
    <t>Personal-kosten inkl. DG-Beiträge</t>
  </si>
  <si>
    <t>Stunden-satz [€/h]</t>
  </si>
  <si>
    <t xml:space="preserve">Monatsgehalt brutto   </t>
  </si>
  <si>
    <t>Überstundenpauschale in %</t>
  </si>
  <si>
    <t>Summe Stunden Anwesenheit pro Jahr (ohne Überstd.)</t>
  </si>
  <si>
    <t>(1)</t>
  </si>
  <si>
    <t>(2)</t>
  </si>
  <si>
    <t>(3)</t>
  </si>
  <si>
    <t>Ermittlung des mittleren Stundensatzes für Gehilfen</t>
  </si>
  <si>
    <t>Stundensatz Gehilfen</t>
  </si>
  <si>
    <t>Stundensatz Fachkräfte</t>
  </si>
  <si>
    <t>Ermittlung des mittleren Stundensatzes für Fachkräfte</t>
  </si>
  <si>
    <t>Ermittlung des mittleren Stundensatzes für Fachkräfte in gehobener Stellung</t>
  </si>
  <si>
    <t>Stundensatz Fachkräfte in gehobener Stellung</t>
  </si>
  <si>
    <t>Ermittlung des mittleren Stundensatzes für Abteilungsleiter</t>
  </si>
  <si>
    <t>Stundensatz Abteilungsleiter</t>
  </si>
  <si>
    <t>Preisbasis</t>
  </si>
  <si>
    <t>KV-Stand</t>
  </si>
  <si>
    <t>EINGABE BASISINFORMATION</t>
  </si>
  <si>
    <t>Allgemeine Basisinformation</t>
  </si>
  <si>
    <t>ERMITTLUNG DES MITTLEREN STUNDENSATZES (für KV-Gruppen)</t>
  </si>
  <si>
    <t>Auswahl für Berechnung</t>
  </si>
  <si>
    <t>Hier Auswahl treffen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</si>
</sst>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"/>
    <numFmt numFmtId="165" formatCode="&quot;€&quot;\ #,##0.00"/>
    <numFmt numFmtId="166" formatCode="0.0%"/>
  </numFmts>
  <fonts count="1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</cellStyleXfs>
  <cellXfs count="117">
    <xf numFmtId="0" fontId="0" fillId="0" borderId="0" xfId="0"/>
    <xf numFmtId="0" fontId="2" fillId="0" borderId="0" xfId="0" applyFont="1"/>
    <xf numFmtId="0" fontId="0" fillId="0" borderId="1" xfId="0" applyBorder="1"/>
    <xf numFmtId="165" fontId="0" fillId="0" borderId="0" xfId="0" applyNumberFormat="1"/>
    <xf numFmtId="0" fontId="0" fillId="0" borderId="2" xfId="0" applyBorder="1"/>
    <xf numFmtId="165" fontId="4" fillId="0" borderId="3" xfId="0" applyNumberFormat="1" applyFont="1" applyFill="1" applyBorder="1"/>
    <xf numFmtId="165" fontId="0" fillId="2" borderId="3" xfId="0" applyNumberFormat="1" applyFill="1" applyBorder="1"/>
    <xf numFmtId="0" fontId="0" fillId="0" borderId="0" xfId="0" applyAlignment="1">
      <alignment vertical="center"/>
    </xf>
    <xf numFmtId="9" fontId="0" fillId="2" borderId="4" xfId="0" applyNumberFormat="1" applyFill="1" applyBorder="1" applyAlignment="1">
      <alignment horizontal="center"/>
    </xf>
    <xf numFmtId="9" fontId="0" fillId="2" borderId="5" xfId="0" applyNumberFormat="1" applyFill="1" applyBorder="1" applyAlignment="1">
      <alignment horizontal="center"/>
    </xf>
    <xf numFmtId="9" fontId="0" fillId="2" borderId="3" xfId="0" applyNumberFormat="1" applyFill="1" applyBorder="1" applyAlignment="1">
      <alignment horizontal="center"/>
    </xf>
    <xf numFmtId="8" fontId="0" fillId="0" borderId="0" xfId="0" applyNumberFormat="1"/>
    <xf numFmtId="0" fontId="8" fillId="0" borderId="0" xfId="0" applyFont="1"/>
    <xf numFmtId="0" fontId="8" fillId="0" borderId="0" xfId="0" applyFont="1" applyAlignment="1">
      <alignment wrapText="1"/>
    </xf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5" fontId="0" fillId="2" borderId="10" xfId="0" applyNumberFormat="1" applyFill="1" applyBorder="1"/>
    <xf numFmtId="9" fontId="0" fillId="2" borderId="11" xfId="4" applyFont="1" applyFill="1" applyBorder="1" applyAlignment="1">
      <alignment horizontal="center"/>
    </xf>
    <xf numFmtId="165" fontId="0" fillId="0" borderId="0" xfId="0" applyNumberFormat="1" applyFill="1"/>
    <xf numFmtId="0" fontId="8" fillId="0" borderId="12" xfId="0" applyFont="1" applyBorder="1"/>
    <xf numFmtId="165" fontId="8" fillId="0" borderId="13" xfId="0" applyNumberFormat="1" applyFont="1" applyFill="1" applyBorder="1"/>
    <xf numFmtId="165" fontId="8" fillId="0" borderId="14" xfId="0" applyNumberFormat="1" applyFont="1" applyFill="1" applyBorder="1"/>
    <xf numFmtId="165" fontId="8" fillId="0" borderId="0" xfId="0" applyNumberFormat="1" applyFont="1" applyFill="1"/>
    <xf numFmtId="0" fontId="8" fillId="0" borderId="12" xfId="0" applyFont="1" applyFill="1" applyBorder="1"/>
    <xf numFmtId="165" fontId="8" fillId="0" borderId="15" xfId="0" applyNumberFormat="1" applyFont="1" applyFill="1" applyBorder="1"/>
    <xf numFmtId="165" fontId="8" fillId="0" borderId="16" xfId="0" applyNumberFormat="1" applyFont="1" applyFill="1" applyBorder="1"/>
    <xf numFmtId="165" fontId="4" fillId="0" borderId="10" xfId="0" applyNumberFormat="1" applyFont="1" applyFill="1" applyBorder="1"/>
    <xf numFmtId="2" fontId="0" fillId="0" borderId="3" xfId="0" applyNumberFormat="1" applyFill="1" applyBorder="1" applyAlignment="1">
      <alignment vertical="center"/>
    </xf>
    <xf numFmtId="0" fontId="0" fillId="0" borderId="0" xfId="0" applyFill="1"/>
    <xf numFmtId="8" fontId="0" fillId="0" borderId="0" xfId="0" applyNumberFormat="1" applyFill="1"/>
    <xf numFmtId="0" fontId="10" fillId="0" borderId="0" xfId="0" applyFont="1" applyFill="1"/>
    <xf numFmtId="0" fontId="0" fillId="0" borderId="0" xfId="0" applyFill="1" applyBorder="1" applyAlignment="1">
      <alignment horizontal="left" indent="1"/>
    </xf>
    <xf numFmtId="9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left" indent="1"/>
    </xf>
    <xf numFmtId="0" fontId="0" fillId="0" borderId="17" xfId="0" applyFill="1" applyBorder="1"/>
    <xf numFmtId="0" fontId="0" fillId="0" borderId="0" xfId="0" applyFill="1" applyBorder="1"/>
    <xf numFmtId="165" fontId="4" fillId="0" borderId="0" xfId="0" applyNumberFormat="1" applyFont="1" applyFill="1" applyAlignment="1">
      <alignment horizontal="center"/>
    </xf>
    <xf numFmtId="9" fontId="0" fillId="0" borderId="18" xfId="0" applyNumberFormat="1" applyFill="1" applyBorder="1" applyAlignment="1">
      <alignment horizontal="center"/>
    </xf>
    <xf numFmtId="166" fontId="7" fillId="0" borderId="19" xfId="4" applyNumberFormat="1" applyFont="1" applyFill="1" applyBorder="1" applyAlignment="1">
      <alignment horizontal="right"/>
    </xf>
    <xf numFmtId="0" fontId="0" fillId="0" borderId="17" xfId="0" quotePrefix="1" applyFill="1" applyBorder="1"/>
    <xf numFmtId="165" fontId="0" fillId="0" borderId="17" xfId="0" applyNumberFormat="1" applyFill="1" applyBorder="1" applyAlignment="1">
      <alignment horizontal="center"/>
    </xf>
    <xf numFmtId="166" fontId="7" fillId="0" borderId="20" xfId="4" applyNumberFormat="1" applyFont="1" applyFill="1" applyBorder="1" applyAlignment="1">
      <alignment horizontal="right"/>
    </xf>
    <xf numFmtId="0" fontId="0" fillId="0" borderId="5" xfId="0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6" fontId="7" fillId="0" borderId="21" xfId="4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6" fontId="7" fillId="0" borderId="21" xfId="0" applyNumberFormat="1" applyFont="1" applyFill="1" applyBorder="1" applyAlignment="1">
      <alignment horizontal="right"/>
    </xf>
    <xf numFmtId="0" fontId="0" fillId="0" borderId="0" xfId="0" quotePrefix="1" applyFill="1"/>
    <xf numFmtId="165" fontId="0" fillId="0" borderId="0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7" fillId="0" borderId="19" xfId="0" applyFont="1" applyFill="1" applyBorder="1" applyAlignment="1">
      <alignment horizontal="right"/>
    </xf>
    <xf numFmtId="0" fontId="4" fillId="0" borderId="0" xfId="0" applyFont="1" applyFill="1"/>
    <xf numFmtId="9" fontId="7" fillId="0" borderId="22" xfId="4" applyFont="1" applyFill="1" applyBorder="1" applyAlignment="1">
      <alignment horizontal="right"/>
    </xf>
    <xf numFmtId="0" fontId="1" fillId="0" borderId="23" xfId="0" applyFont="1" applyFill="1" applyBorder="1" applyAlignment="1">
      <alignment horizontal="center"/>
    </xf>
    <xf numFmtId="0" fontId="0" fillId="0" borderId="24" xfId="0" applyFill="1" applyBorder="1" applyAlignment="1">
      <alignment horizontal="center" vertical="center"/>
    </xf>
    <xf numFmtId="0" fontId="0" fillId="0" borderId="18" xfId="0" applyFill="1" applyBorder="1"/>
    <xf numFmtId="0" fontId="0" fillId="0" borderId="4" xfId="0" applyFill="1" applyBorder="1"/>
    <xf numFmtId="0" fontId="13" fillId="0" borderId="0" xfId="0" applyFont="1"/>
    <xf numFmtId="0" fontId="13" fillId="0" borderId="0" xfId="0" applyFont="1" applyAlignment="1">
      <alignment vertical="center"/>
    </xf>
    <xf numFmtId="0" fontId="8" fillId="0" borderId="0" xfId="0" applyFont="1" applyFill="1" applyBorder="1"/>
    <xf numFmtId="0" fontId="9" fillId="3" borderId="0" xfId="0" applyFont="1" applyFill="1"/>
    <xf numFmtId="0" fontId="2" fillId="3" borderId="0" xfId="0" applyFont="1" applyFill="1" applyBorder="1" applyAlignment="1">
      <alignment horizontal="right" vertical="center"/>
    </xf>
    <xf numFmtId="165" fontId="4" fillId="0" borderId="25" xfId="0" applyNumberFormat="1" applyFont="1" applyBorder="1"/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26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wrapText="1"/>
    </xf>
    <xf numFmtId="0" fontId="0" fillId="0" borderId="23" xfId="0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27" xfId="0" quotePrefix="1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vertical="center"/>
    </xf>
    <xf numFmtId="4" fontId="13" fillId="0" borderId="3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2" fontId="13" fillId="0" borderId="3" xfId="0" applyNumberFormat="1" applyFont="1" applyBorder="1" applyAlignment="1">
      <alignment vertical="center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  <xf numFmtId="0" fontId="5" fillId="0" borderId="0" xfId="0" applyFont="1"/>
    <xf numFmtId="164" fontId="6" fillId="5" borderId="3" xfId="0" applyNumberFormat="1" applyFont="1" applyFill="1" applyBorder="1" applyAlignment="1">
      <alignment vertical="center"/>
    </xf>
    <xf numFmtId="0" fontId="13" fillId="6" borderId="28" xfId="0" applyFont="1" applyFill="1" applyBorder="1"/>
    <xf numFmtId="0" fontId="13" fillId="6" borderId="29" xfId="0" applyFont="1" applyFill="1" applyBorder="1" applyAlignment="1">
      <alignment horizontal="center"/>
    </xf>
    <xf numFmtId="0" fontId="13" fillId="6" borderId="1" xfId="0" applyFont="1" applyFill="1" applyBorder="1"/>
    <xf numFmtId="0" fontId="13" fillId="6" borderId="3" xfId="0" applyFont="1" applyFill="1" applyBorder="1" applyAlignment="1">
      <alignment horizontal="center" vertical="center" wrapText="1"/>
    </xf>
    <xf numFmtId="164" fontId="14" fillId="5" borderId="3" xfId="0" applyNumberFormat="1" applyFont="1" applyFill="1" applyBorder="1" applyAlignment="1">
      <alignment vertical="center"/>
    </xf>
    <xf numFmtId="165" fontId="6" fillId="5" borderId="25" xfId="0" applyNumberFormat="1" applyFont="1" applyFill="1" applyBorder="1" applyAlignment="1">
      <alignment horizontal="center"/>
    </xf>
    <xf numFmtId="165" fontId="4" fillId="7" borderId="30" xfId="0" applyNumberFormat="1" applyFont="1" applyFill="1" applyBorder="1" applyAlignment="1">
      <alignment horizontal="center"/>
    </xf>
    <xf numFmtId="165" fontId="0" fillId="7" borderId="3" xfId="0" applyNumberFormat="1" applyFill="1" applyBorder="1" applyAlignment="1">
      <alignment horizontal="center"/>
    </xf>
    <xf numFmtId="2" fontId="13" fillId="8" borderId="3" xfId="0" applyNumberFormat="1" applyFont="1" applyFill="1" applyBorder="1" applyAlignment="1">
      <alignment vertical="center"/>
    </xf>
    <xf numFmtId="9" fontId="13" fillId="8" borderId="3" xfId="4" applyFont="1" applyFill="1" applyBorder="1" applyAlignment="1">
      <alignment vertical="center"/>
    </xf>
    <xf numFmtId="0" fontId="9" fillId="0" borderId="0" xfId="6" applyFont="1"/>
    <xf numFmtId="0" fontId="8" fillId="0" borderId="0" xfId="6"/>
    <xf numFmtId="0" fontId="8" fillId="0" borderId="3" xfId="6" applyFont="1" applyBorder="1" applyAlignment="1">
      <alignment vertical="center"/>
    </xf>
    <xf numFmtId="14" fontId="4" fillId="8" borderId="3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4" fillId="0" borderId="0" xfId="0" applyFont="1"/>
    <xf numFmtId="0" fontId="13" fillId="6" borderId="3" xfId="0" applyFont="1" applyFill="1" applyBorder="1" applyAlignment="1">
      <alignment horizontal="center"/>
    </xf>
    <xf numFmtId="2" fontId="0" fillId="2" borderId="3" xfId="0" applyNumberFormat="1" applyFill="1" applyBorder="1" applyAlignment="1">
      <alignment horizontal="center" vertical="center"/>
    </xf>
    <xf numFmtId="9" fontId="0" fillId="0" borderId="3" xfId="4" applyFont="1" applyFill="1" applyBorder="1" applyAlignment="1">
      <alignment vertical="center"/>
    </xf>
    <xf numFmtId="0" fontId="5" fillId="0" borderId="34" xfId="0" applyFont="1" applyBorder="1" applyAlignment="1">
      <alignment vertical="center"/>
    </xf>
    <xf numFmtId="14" fontId="4" fillId="7" borderId="3" xfId="0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12" fillId="7" borderId="19" xfId="0" applyFont="1" applyFill="1" applyBorder="1" applyAlignment="1">
      <alignment horizontal="left" vertical="center" wrapText="1"/>
    </xf>
    <xf numFmtId="0" fontId="12" fillId="7" borderId="21" xfId="0" applyFont="1" applyFill="1" applyBorder="1" applyAlignment="1">
      <alignment horizontal="left" vertical="center" wrapText="1"/>
    </xf>
    <xf numFmtId="0" fontId="12" fillId="7" borderId="20" xfId="0" applyFont="1" applyFill="1" applyBorder="1" applyAlignment="1">
      <alignment horizontal="left" vertical="center" wrapText="1"/>
    </xf>
    <xf numFmtId="0" fontId="5" fillId="4" borderId="23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5" fillId="4" borderId="31" xfId="0" applyFont="1" applyFill="1" applyBorder="1" applyAlignment="1">
      <alignment horizontal="left" vertical="center" wrapText="1"/>
    </xf>
    <xf numFmtId="0" fontId="5" fillId="4" borderId="32" xfId="0" applyFont="1" applyFill="1" applyBorder="1" applyAlignment="1">
      <alignment horizontal="left" vertical="center" wrapText="1"/>
    </xf>
    <xf numFmtId="0" fontId="5" fillId="4" borderId="33" xfId="0" applyFont="1" applyFill="1" applyBorder="1" applyAlignment="1">
      <alignment horizontal="left" vertical="center" wrapText="1"/>
    </xf>
    <xf numFmtId="0" fontId="11" fillId="7" borderId="21" xfId="0" applyFont="1" applyFill="1" applyBorder="1" applyAlignment="1">
      <alignment horizontal="left" vertical="center" wrapText="1"/>
    </xf>
    <xf numFmtId="0" fontId="11" fillId="7" borderId="20" xfId="0" applyFont="1" applyFill="1" applyBorder="1" applyAlignment="1">
      <alignment horizontal="left" vertical="center" wrapText="1"/>
    </xf>
  </cellXfs>
  <cellStyles count="7">
    <cellStyle name="Euro" xfId="1" xr:uid="{00000000-0005-0000-0000-000000000000}"/>
    <cellStyle name="Euro 2" xfId="2" xr:uid="{00000000-0005-0000-0000-000001000000}"/>
    <cellStyle name="Komma 2" xfId="3" xr:uid="{00000000-0005-0000-0000-000002000000}"/>
    <cellStyle name="Prozent" xfId="4" builtinId="5"/>
    <cellStyle name="Prozent 2" xfId="5" xr:uid="{00000000-0005-0000-0000-000004000000}"/>
    <cellStyle name="Standard" xfId="0" builtinId="0"/>
    <cellStyle name="Standard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4</xdr:row>
      <xdr:rowOff>57150</xdr:rowOff>
    </xdr:from>
    <xdr:to>
      <xdr:col>5</xdr:col>
      <xdr:colOff>19050</xdr:colOff>
      <xdr:row>6</xdr:row>
      <xdr:rowOff>19050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819EADE-5463-4C4A-B7AD-2BA3A15EB4C1}"/>
            </a:ext>
          </a:extLst>
        </xdr:cNvPr>
        <xdr:cNvSpPr/>
      </xdr:nvSpPr>
      <xdr:spPr>
        <a:xfrm>
          <a:off x="5800726" y="933450"/>
          <a:ext cx="638174" cy="276225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4</xdr:col>
      <xdr:colOff>1</xdr:colOff>
      <xdr:row>6</xdr:row>
      <xdr:rowOff>219075</xdr:rowOff>
    </xdr:from>
    <xdr:to>
      <xdr:col>5</xdr:col>
      <xdr:colOff>19050</xdr:colOff>
      <xdr:row>8</xdr:row>
      <xdr:rowOff>19050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5B19ACC0-D726-438E-9633-78C6E54EE841}"/>
            </a:ext>
          </a:extLst>
        </xdr:cNvPr>
        <xdr:cNvSpPr/>
      </xdr:nvSpPr>
      <xdr:spPr>
        <a:xfrm>
          <a:off x="6057901" y="1409700"/>
          <a:ext cx="638174" cy="276225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609601</xdr:colOff>
      <xdr:row>12</xdr:row>
      <xdr:rowOff>47625</xdr:rowOff>
    </xdr:from>
    <xdr:to>
      <xdr:col>5</xdr:col>
      <xdr:colOff>9525</xdr:colOff>
      <xdr:row>14</xdr:row>
      <xdr:rowOff>19050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E33D9A58-E406-4724-81A6-2E29B5B856F3}"/>
            </a:ext>
          </a:extLst>
        </xdr:cNvPr>
        <xdr:cNvSpPr/>
      </xdr:nvSpPr>
      <xdr:spPr>
        <a:xfrm>
          <a:off x="6048376" y="2752725"/>
          <a:ext cx="638174" cy="276225"/>
        </a:xfrm>
        <a:prstGeom prst="ellipse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zoomScaleNormal="100" workbookViewId="0"/>
  </sheetViews>
  <sheetFormatPr baseColWidth="10" defaultColWidth="11.44140625" defaultRowHeight="13.2" x14ac:dyDescent="0.25"/>
  <cols>
    <col min="1" max="1" width="28" style="95" customWidth="1"/>
    <col min="2" max="2" width="13.5546875" style="95" customWidth="1"/>
    <col min="3" max="16384" width="11.44140625" style="95"/>
  </cols>
  <sheetData>
    <row r="1" spans="1:2" ht="17.399999999999999" x14ac:dyDescent="0.3">
      <c r="A1" s="94" t="s">
        <v>81</v>
      </c>
    </row>
    <row r="3" spans="1:2" ht="18" customHeight="1" x14ac:dyDescent="0.25">
      <c r="A3" s="96" t="s">
        <v>79</v>
      </c>
      <c r="B3" s="97"/>
    </row>
    <row r="4" spans="1:2" ht="18" customHeight="1" x14ac:dyDescent="0.25">
      <c r="A4" s="96" t="s">
        <v>80</v>
      </c>
      <c r="B4" s="97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showGridLines="0" zoomScaleNormal="100" zoomScaleSheetLayoutView="100" workbookViewId="0"/>
  </sheetViews>
  <sheetFormatPr baseColWidth="10" defaultRowHeight="13.2" x14ac:dyDescent="0.25"/>
  <cols>
    <col min="1" max="1" width="57.109375" customWidth="1"/>
    <col min="2" max="2" width="17.5546875" customWidth="1"/>
    <col min="3" max="3" width="3" customWidth="1"/>
    <col min="4" max="6" width="9.33203125" customWidth="1"/>
    <col min="7" max="7" width="3.33203125" style="79" customWidth="1"/>
  </cols>
  <sheetData>
    <row r="1" spans="1:7" ht="17.399999999999999" x14ac:dyDescent="0.3">
      <c r="A1" s="63" t="s">
        <v>61</v>
      </c>
      <c r="B1" s="30"/>
    </row>
    <row r="2" spans="1:7" x14ac:dyDescent="0.25">
      <c r="B2" s="99" t="s">
        <v>84</v>
      </c>
    </row>
    <row r="3" spans="1:7" ht="12.75" customHeight="1" x14ac:dyDescent="0.25">
      <c r="A3" s="104" t="s">
        <v>62</v>
      </c>
      <c r="B3" s="101" t="s">
        <v>6</v>
      </c>
      <c r="D3" s="84"/>
      <c r="E3" s="85" t="s">
        <v>6</v>
      </c>
      <c r="F3" s="86"/>
    </row>
    <row r="4" spans="1:7" ht="26.4" x14ac:dyDescent="0.25">
      <c r="A4" s="104"/>
      <c r="B4" s="102" t="s">
        <v>85</v>
      </c>
      <c r="D4" s="87" t="s">
        <v>3</v>
      </c>
      <c r="E4" s="87" t="s">
        <v>4</v>
      </c>
      <c r="F4" s="87" t="s">
        <v>5</v>
      </c>
    </row>
    <row r="5" spans="1:7" ht="6" customHeight="1" x14ac:dyDescent="0.25">
      <c r="A5" s="1"/>
      <c r="D5" s="60"/>
      <c r="E5" s="60"/>
      <c r="F5" s="60"/>
    </row>
    <row r="6" spans="1:7" ht="18.75" customHeight="1" x14ac:dyDescent="0.25">
      <c r="A6" s="12" t="s">
        <v>0</v>
      </c>
      <c r="B6" s="29" t="e">
        <f>HLOOKUP($B$4,$D$4:$F$20,3,0)</f>
        <v>#N/A</v>
      </c>
      <c r="D6" s="92"/>
      <c r="E6" s="92"/>
      <c r="F6" s="92"/>
      <c r="G6" s="80" t="s">
        <v>68</v>
      </c>
    </row>
    <row r="7" spans="1:7" ht="18.75" customHeight="1" x14ac:dyDescent="0.25">
      <c r="A7" s="12" t="s">
        <v>66</v>
      </c>
      <c r="B7" s="103" t="e">
        <f>HLOOKUP($B$4,$D$4:$F$20,4,0)</f>
        <v>#N/A</v>
      </c>
      <c r="D7" s="93"/>
      <c r="E7" s="93"/>
      <c r="F7" s="93"/>
      <c r="G7" s="81"/>
    </row>
    <row r="8" spans="1:7" ht="18.75" customHeight="1" x14ac:dyDescent="0.25">
      <c r="A8" s="12" t="s">
        <v>1</v>
      </c>
      <c r="B8" s="75" t="e">
        <f>HLOOKUP($B$4,$D$4:$F$20,5,0)</f>
        <v>#N/A</v>
      </c>
      <c r="D8" s="75">
        <f>D6*365.25/7</f>
        <v>0</v>
      </c>
      <c r="E8" s="75">
        <f>E6*365.25/7</f>
        <v>0</v>
      </c>
      <c r="F8" s="75">
        <f>F6*365.25/7</f>
        <v>0</v>
      </c>
      <c r="G8" s="80" t="s">
        <v>69</v>
      </c>
    </row>
    <row r="9" spans="1:7" ht="18.75" customHeight="1" x14ac:dyDescent="0.25">
      <c r="A9" s="12" t="s">
        <v>8</v>
      </c>
      <c r="B9" s="74" t="e">
        <f>HLOOKUP($B$4,$D$4:$F$20,6,0)</f>
        <v>#N/A</v>
      </c>
      <c r="D9" s="74">
        <f>-D6*6</f>
        <v>0</v>
      </c>
      <c r="E9" s="74">
        <f>F9*0.8+D9*0.2</f>
        <v>0</v>
      </c>
      <c r="F9" s="74">
        <f>-F6*5</f>
        <v>0</v>
      </c>
      <c r="G9" s="81"/>
    </row>
    <row r="10" spans="1:7" ht="18.75" customHeight="1" x14ac:dyDescent="0.25">
      <c r="A10" s="12" t="s">
        <v>7</v>
      </c>
      <c r="B10" s="74" t="e">
        <f>HLOOKUP($B$4,$D$4:$F$20,7,0)</f>
        <v>#N/A</v>
      </c>
      <c r="D10" s="74">
        <f>-10.43*D6/5</f>
        <v>0</v>
      </c>
      <c r="E10" s="74">
        <f>-10.43*E6/5</f>
        <v>0</v>
      </c>
      <c r="F10" s="74">
        <f>-10.43*F6/5</f>
        <v>0</v>
      </c>
      <c r="G10" s="81"/>
    </row>
    <row r="11" spans="1:7" ht="18.75" customHeight="1" x14ac:dyDescent="0.25">
      <c r="A11" s="12" t="s">
        <v>9</v>
      </c>
      <c r="B11" s="74" t="e">
        <f>HLOOKUP($B$4,$D$4:$F$20,8,0)</f>
        <v>#N/A</v>
      </c>
      <c r="D11" s="74">
        <f>-15*D6/5</f>
        <v>0</v>
      </c>
      <c r="E11" s="74">
        <f>-6.7*E6/5</f>
        <v>0</v>
      </c>
      <c r="F11" s="74">
        <f>-2*F6/5</f>
        <v>0</v>
      </c>
      <c r="G11" s="81"/>
    </row>
    <row r="12" spans="1:7" ht="25.5" customHeight="1" x14ac:dyDescent="0.25">
      <c r="A12" s="13" t="s">
        <v>30</v>
      </c>
      <c r="B12" s="74" t="e">
        <f>HLOOKUP($B$4,$D$4:$F$20,9,0)</f>
        <v>#N/A</v>
      </c>
      <c r="D12" s="76">
        <f>-4*D6/5</f>
        <v>0</v>
      </c>
      <c r="E12" s="76">
        <f>-2.5*E6/5</f>
        <v>0</v>
      </c>
      <c r="F12" s="76">
        <f>-1*F6/5</f>
        <v>0</v>
      </c>
      <c r="G12" s="81"/>
    </row>
    <row r="13" spans="1:7" ht="6" customHeight="1" x14ac:dyDescent="0.25">
      <c r="A13" s="12"/>
      <c r="B13" s="7"/>
      <c r="D13" s="77"/>
      <c r="E13" s="77"/>
      <c r="F13" s="77"/>
      <c r="G13" s="81"/>
    </row>
    <row r="14" spans="1:7" ht="18" customHeight="1" x14ac:dyDescent="0.25">
      <c r="A14" s="12" t="s">
        <v>2</v>
      </c>
      <c r="B14" s="29" t="e">
        <f>SUM(B9:B12)</f>
        <v>#N/A</v>
      </c>
      <c r="D14" s="74">
        <f>SUM(D9:D12)</f>
        <v>0</v>
      </c>
      <c r="E14" s="74">
        <f>SUM(E9:E12)</f>
        <v>0</v>
      </c>
      <c r="F14" s="74">
        <f>SUM(F9:F12)</f>
        <v>0</v>
      </c>
      <c r="G14" s="80" t="s">
        <v>70</v>
      </c>
    </row>
    <row r="15" spans="1:7" ht="6" customHeight="1" x14ac:dyDescent="0.25">
      <c r="A15" s="12"/>
      <c r="B15" s="7"/>
      <c r="D15" s="61"/>
      <c r="E15" s="61"/>
      <c r="F15" s="61"/>
      <c r="G15" s="81"/>
    </row>
    <row r="16" spans="1:7" ht="18.75" customHeight="1" x14ac:dyDescent="0.25">
      <c r="A16" s="12" t="s">
        <v>67</v>
      </c>
      <c r="B16" s="83" t="e">
        <f>B8+B14</f>
        <v>#N/A</v>
      </c>
      <c r="D16" s="88">
        <f>D8+D14</f>
        <v>0</v>
      </c>
      <c r="E16" s="88">
        <f>E8+E14</f>
        <v>0</v>
      </c>
      <c r="F16" s="88">
        <f>F8+F14</f>
        <v>0</v>
      </c>
      <c r="G16" s="81"/>
    </row>
    <row r="17" spans="1:7" ht="6" customHeight="1" x14ac:dyDescent="0.25">
      <c r="A17" s="12"/>
      <c r="B17" s="7"/>
      <c r="D17" s="61"/>
      <c r="E17" s="61"/>
      <c r="F17" s="61"/>
      <c r="G17" s="81"/>
    </row>
    <row r="18" spans="1:7" ht="18" customHeight="1" x14ac:dyDescent="0.25">
      <c r="A18" s="62" t="s">
        <v>54</v>
      </c>
      <c r="B18" s="29">
        <v>0</v>
      </c>
      <c r="D18" s="78">
        <f>D8*D7</f>
        <v>0</v>
      </c>
      <c r="E18" s="78">
        <f>E8*E7</f>
        <v>0</v>
      </c>
      <c r="F18" s="78">
        <f>F8*F7</f>
        <v>0</v>
      </c>
      <c r="G18" s="81"/>
    </row>
    <row r="19" spans="1:7" x14ac:dyDescent="0.25">
      <c r="A19" s="12"/>
      <c r="B19" s="7"/>
      <c r="D19" s="61"/>
      <c r="E19" s="61"/>
      <c r="F19" s="61"/>
    </row>
    <row r="20" spans="1:7" ht="18.75" customHeight="1" x14ac:dyDescent="0.25">
      <c r="A20" s="12" t="s">
        <v>55</v>
      </c>
      <c r="B20" s="83" t="e">
        <f>B16+B18</f>
        <v>#N/A</v>
      </c>
      <c r="D20" s="88">
        <f>D16+D18</f>
        <v>0</v>
      </c>
      <c r="E20" s="88">
        <f>E16+E18</f>
        <v>0</v>
      </c>
      <c r="F20" s="88">
        <f>F16+F18</f>
        <v>0</v>
      </c>
    </row>
    <row r="23" spans="1:7" hidden="1" x14ac:dyDescent="0.25">
      <c r="A23" s="100" t="s">
        <v>85</v>
      </c>
    </row>
    <row r="24" spans="1:7" hidden="1" x14ac:dyDescent="0.25">
      <c r="A24" t="s">
        <v>3</v>
      </c>
    </row>
    <row r="25" spans="1:7" hidden="1" x14ac:dyDescent="0.25">
      <c r="A25" t="s">
        <v>4</v>
      </c>
    </row>
    <row r="26" spans="1:7" hidden="1" x14ac:dyDescent="0.25">
      <c r="A26" t="s">
        <v>5</v>
      </c>
    </row>
  </sheetData>
  <mergeCells count="1">
    <mergeCell ref="A3:A4"/>
  </mergeCells>
  <phoneticPr fontId="3" type="noConversion"/>
  <dataValidations count="1">
    <dataValidation type="list" allowBlank="1" showInputMessage="1" showErrorMessage="1" sqref="B4" xr:uid="{5419DFDB-0AFA-4421-A8FD-5846C77C0668}">
      <formula1>$A$23:$A$26</formula1>
    </dataValidation>
  </dataValidations>
  <pageMargins left="0.78740157499999996" right="0.78740157499999996" top="0.984251969" bottom="0.984251969" header="0.4921259845" footer="0.4921259845"/>
  <pageSetup paperSize="9" scale="80" orientation="portrait" horizontalDpi="300" r:id="rId1"/>
  <headerFooter alignWithMargins="0">
    <oddFooter>&amp;L&amp;8Leitfaden Kostenabschätzung von Planungsleistungen  /  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0"/>
  <sheetViews>
    <sheetView showGridLines="0" zoomScaleNormal="100" workbookViewId="0">
      <selection activeCell="B4" sqref="B4:C5"/>
    </sheetView>
  </sheetViews>
  <sheetFormatPr baseColWidth="10" defaultRowHeight="13.2" x14ac:dyDescent="0.25"/>
  <cols>
    <col min="1" max="1" width="34.33203125" customWidth="1"/>
    <col min="2" max="2" width="4.33203125" customWidth="1"/>
    <col min="3" max="3" width="13.5546875" customWidth="1"/>
    <col min="4" max="4" width="11.109375" customWidth="1"/>
    <col min="5" max="5" width="13.5546875" customWidth="1"/>
    <col min="6" max="6" width="10.33203125" style="11" customWidth="1"/>
    <col min="7" max="7" width="3.5546875" customWidth="1"/>
    <col min="8" max="8" width="32.33203125" customWidth="1"/>
  </cols>
  <sheetData>
    <row r="1" spans="1:17" ht="17.399999999999999" x14ac:dyDescent="0.3">
      <c r="A1" s="63" t="s">
        <v>60</v>
      </c>
      <c r="J1" s="7"/>
      <c r="K1" s="7"/>
      <c r="L1" s="7"/>
      <c r="M1" s="7"/>
      <c r="N1" s="7"/>
      <c r="O1" s="7"/>
      <c r="P1" s="7"/>
      <c r="Q1" s="7"/>
    </row>
    <row r="2" spans="1:17" x14ac:dyDescent="0.25">
      <c r="J2" s="7"/>
      <c r="K2" s="7"/>
      <c r="L2" s="7"/>
      <c r="M2" s="7"/>
      <c r="N2" s="7"/>
      <c r="O2" s="7"/>
      <c r="P2" s="7"/>
      <c r="Q2" s="7"/>
    </row>
    <row r="3" spans="1:17" ht="13.8" x14ac:dyDescent="0.25">
      <c r="A3" s="82" t="s">
        <v>82</v>
      </c>
      <c r="J3" s="7"/>
      <c r="K3" s="7"/>
      <c r="L3" s="7"/>
      <c r="M3" s="7"/>
      <c r="N3" s="7"/>
      <c r="O3" s="7"/>
      <c r="P3" s="7"/>
      <c r="Q3" s="7"/>
    </row>
    <row r="4" spans="1:17" ht="13.8" x14ac:dyDescent="0.25">
      <c r="A4" s="98" t="s">
        <v>79</v>
      </c>
      <c r="B4" s="105" t="str">
        <f>IF('Eingabe Basisinformation'!B3="","",'Eingabe Basisinformation'!B3)</f>
        <v/>
      </c>
      <c r="C4" s="106"/>
      <c r="J4" s="7"/>
      <c r="K4" s="7"/>
      <c r="L4" s="7"/>
      <c r="M4" s="7"/>
      <c r="N4" s="7"/>
      <c r="O4" s="7"/>
      <c r="P4" s="7"/>
      <c r="Q4" s="7"/>
    </row>
    <row r="5" spans="1:17" ht="13.8" x14ac:dyDescent="0.25">
      <c r="A5" s="98" t="s">
        <v>80</v>
      </c>
      <c r="B5" s="105" t="str">
        <f>IF('Eingabe Basisinformation'!B4="","",'Eingabe Basisinformation'!B4)</f>
        <v/>
      </c>
      <c r="C5" s="106"/>
      <c r="J5" s="7"/>
      <c r="K5" s="7"/>
      <c r="L5" s="7"/>
      <c r="M5" s="7"/>
      <c r="N5" s="7"/>
      <c r="O5" s="7"/>
      <c r="P5" s="7"/>
      <c r="Q5" s="7"/>
    </row>
    <row r="6" spans="1:17" ht="13.8" thickBot="1" x14ac:dyDescent="0.3">
      <c r="J6" s="7"/>
      <c r="K6" s="7"/>
      <c r="L6" s="7"/>
      <c r="M6" s="7"/>
      <c r="N6" s="7"/>
      <c r="O6" s="7"/>
      <c r="P6" s="7"/>
      <c r="Q6" s="7"/>
    </row>
    <row r="7" spans="1:17" s="7" customFormat="1" ht="40.200000000000003" thickBot="1" x14ac:dyDescent="0.3">
      <c r="A7" s="110" t="s">
        <v>47</v>
      </c>
      <c r="B7" s="111"/>
      <c r="C7" s="71" t="s">
        <v>65</v>
      </c>
      <c r="D7" s="72" t="s">
        <v>48</v>
      </c>
      <c r="E7" s="72" t="s">
        <v>63</v>
      </c>
      <c r="F7" s="73" t="s">
        <v>64</v>
      </c>
      <c r="H7"/>
      <c r="I7"/>
    </row>
    <row r="8" spans="1:17" ht="10.5" customHeight="1" thickBot="1" x14ac:dyDescent="0.3"/>
    <row r="9" spans="1:17" x14ac:dyDescent="0.25">
      <c r="A9" s="14" t="s">
        <v>17</v>
      </c>
      <c r="B9" s="15" t="s">
        <v>16</v>
      </c>
      <c r="C9" s="15"/>
      <c r="D9" s="15"/>
      <c r="E9" s="15"/>
      <c r="F9" s="21"/>
      <c r="H9" s="107" t="s">
        <v>53</v>
      </c>
    </row>
    <row r="10" spans="1:17" x14ac:dyDescent="0.25">
      <c r="A10" s="16" t="s">
        <v>31</v>
      </c>
      <c r="B10" s="2"/>
      <c r="C10" s="6"/>
      <c r="D10" s="10"/>
      <c r="E10" s="5" t="str">
        <f>IF(C10="","",C10*12*(1+D10))</f>
        <v/>
      </c>
      <c r="F10" s="26" t="str">
        <f>IF(E10="","",E10/Jahresarbeitszeit!B$20)</f>
        <v/>
      </c>
      <c r="H10" s="115"/>
    </row>
    <row r="11" spans="1:17" x14ac:dyDescent="0.25">
      <c r="A11" s="16" t="s">
        <v>32</v>
      </c>
      <c r="B11" s="2"/>
      <c r="C11" s="6"/>
      <c r="D11" s="10"/>
      <c r="E11" s="5" t="str">
        <f>IF(C11="","",C11*12*(1+D11))</f>
        <v/>
      </c>
      <c r="F11" s="26" t="str">
        <f>IF(E11="","",E11/Jahresarbeitszeit!B$20)</f>
        <v/>
      </c>
      <c r="H11" s="115"/>
    </row>
    <row r="12" spans="1:17" ht="13.8" thickBot="1" x14ac:dyDescent="0.3">
      <c r="A12" s="17" t="s">
        <v>33</v>
      </c>
      <c r="B12" s="4"/>
      <c r="C12" s="18"/>
      <c r="D12" s="19"/>
      <c r="E12" s="28" t="str">
        <f>IF(C12="","",C12*12*(1+D12))</f>
        <v/>
      </c>
      <c r="F12" s="27" t="str">
        <f>IF(E12="","",E12/Jahresarbeitszeit!B$20)</f>
        <v/>
      </c>
      <c r="H12" s="115"/>
    </row>
    <row r="13" spans="1:17" ht="14.4" thickBot="1" x14ac:dyDescent="0.3">
      <c r="A13" s="3"/>
      <c r="B13" s="3"/>
      <c r="C13" s="3"/>
      <c r="D13" s="3"/>
      <c r="E13" s="64" t="s">
        <v>56</v>
      </c>
      <c r="F13" s="65" t="e">
        <f>AVERAGE(F10:F12)</f>
        <v>#DIV/0!</v>
      </c>
      <c r="H13" s="115"/>
    </row>
    <row r="14" spans="1:17" ht="13.8" thickBot="1" x14ac:dyDescent="0.3">
      <c r="A14" s="3"/>
      <c r="B14" s="3"/>
      <c r="C14" s="3"/>
      <c r="D14" s="3"/>
      <c r="E14" s="20"/>
      <c r="F14" s="24"/>
      <c r="H14" s="115"/>
    </row>
    <row r="15" spans="1:17" x14ac:dyDescent="0.25">
      <c r="A15" s="14" t="s">
        <v>13</v>
      </c>
      <c r="B15" s="15" t="s">
        <v>10</v>
      </c>
      <c r="C15" s="15"/>
      <c r="D15" s="15"/>
      <c r="E15" s="15"/>
      <c r="F15" s="25"/>
      <c r="H15" s="115"/>
    </row>
    <row r="16" spans="1:17" x14ac:dyDescent="0.25">
      <c r="A16" s="16" t="s">
        <v>34</v>
      </c>
      <c r="B16" s="2"/>
      <c r="C16" s="6"/>
      <c r="D16" s="10"/>
      <c r="E16" s="5" t="str">
        <f>IF(C16="","",C16*12*(1+D16))</f>
        <v/>
      </c>
      <c r="F16" s="22" t="str">
        <f>IF(E16="","",E16/Jahresarbeitszeit!B$20)</f>
        <v/>
      </c>
      <c r="H16" s="116"/>
    </row>
    <row r="17" spans="1:8" x14ac:dyDescent="0.25">
      <c r="A17" s="16" t="s">
        <v>35</v>
      </c>
      <c r="B17" s="2"/>
      <c r="C17" s="6"/>
      <c r="D17" s="10"/>
      <c r="E17" s="5" t="str">
        <f>IF(C17="","",C17*12*(1+D17))</f>
        <v/>
      </c>
      <c r="F17" s="22" t="str">
        <f>IF(E17="","",E17/Jahresarbeitszeit!B$20)</f>
        <v/>
      </c>
    </row>
    <row r="18" spans="1:8" ht="13.5" customHeight="1" thickBot="1" x14ac:dyDescent="0.3">
      <c r="A18" s="17" t="s">
        <v>36</v>
      </c>
      <c r="B18" s="4"/>
      <c r="C18" s="18"/>
      <c r="D18" s="19"/>
      <c r="E18" s="28" t="str">
        <f>IF(C18="","",C18*12*(1+D18))</f>
        <v/>
      </c>
      <c r="F18" s="23" t="str">
        <f>IF(E18="","",E18/Jahresarbeitszeit!B$20)</f>
        <v/>
      </c>
      <c r="H18" s="107" t="s">
        <v>49</v>
      </c>
    </row>
    <row r="19" spans="1:8" ht="13.5" customHeight="1" thickBot="1" x14ac:dyDescent="0.3">
      <c r="A19" s="3"/>
      <c r="B19" s="3"/>
      <c r="C19" s="3"/>
      <c r="D19" s="3"/>
      <c r="E19" s="64" t="s">
        <v>57</v>
      </c>
      <c r="F19" s="65" t="e">
        <f>AVERAGE(F16:F18)</f>
        <v>#DIV/0!</v>
      </c>
      <c r="H19" s="115"/>
    </row>
    <row r="20" spans="1:8" ht="13.8" thickBot="1" x14ac:dyDescent="0.3">
      <c r="A20" s="3"/>
      <c r="B20" s="3"/>
      <c r="C20" s="3"/>
      <c r="D20" s="3"/>
      <c r="E20" s="20"/>
      <c r="F20" s="24"/>
      <c r="H20" s="115"/>
    </row>
    <row r="21" spans="1:8" ht="12.75" customHeight="1" x14ac:dyDescent="0.25">
      <c r="A21" s="14" t="s">
        <v>37</v>
      </c>
      <c r="B21" s="15" t="s">
        <v>11</v>
      </c>
      <c r="C21" s="15"/>
      <c r="D21" s="15"/>
      <c r="E21" s="15"/>
      <c r="F21" s="25"/>
      <c r="H21" s="115"/>
    </row>
    <row r="22" spans="1:8" ht="12.75" customHeight="1" x14ac:dyDescent="0.25">
      <c r="A22" s="16" t="s">
        <v>38</v>
      </c>
      <c r="B22" s="2"/>
      <c r="C22" s="6"/>
      <c r="D22" s="10"/>
      <c r="E22" s="5" t="str">
        <f>IF(C22="","",C22*12*(1+D22))</f>
        <v/>
      </c>
      <c r="F22" s="22" t="str">
        <f>IF(E22="","",E22/Jahresarbeitszeit!B$20)</f>
        <v/>
      </c>
      <c r="H22" s="115"/>
    </row>
    <row r="23" spans="1:8" ht="12.75" customHeight="1" x14ac:dyDescent="0.25">
      <c r="A23" s="16" t="s">
        <v>39</v>
      </c>
      <c r="B23" s="2"/>
      <c r="C23" s="6"/>
      <c r="D23" s="10"/>
      <c r="E23" s="5" t="str">
        <f>IF(C23="","",C23*12*(1+D23))</f>
        <v/>
      </c>
      <c r="F23" s="22" t="str">
        <f>IF(E23="","",E23/Jahresarbeitszeit!B$20)</f>
        <v/>
      </c>
      <c r="H23" s="116"/>
    </row>
    <row r="24" spans="1:8" ht="13.5" customHeight="1" thickBot="1" x14ac:dyDescent="0.3">
      <c r="A24" s="17" t="s">
        <v>40</v>
      </c>
      <c r="B24" s="4"/>
      <c r="C24" s="18"/>
      <c r="D24" s="19"/>
      <c r="E24" s="28" t="str">
        <f>IF(C24="","",C24*12*(1+D24))</f>
        <v/>
      </c>
      <c r="F24" s="23" t="str">
        <f>IF(E24="","",E24/Jahresarbeitszeit!B$20)</f>
        <v/>
      </c>
    </row>
    <row r="25" spans="1:8" ht="14.4" thickBot="1" x14ac:dyDescent="0.3">
      <c r="A25" s="3"/>
      <c r="B25" s="3"/>
      <c r="C25" s="3"/>
      <c r="D25" s="3"/>
      <c r="E25" s="64" t="s">
        <v>58</v>
      </c>
      <c r="F25" s="65" t="e">
        <f>AVERAGE(F22:F24)</f>
        <v>#DIV/0!</v>
      </c>
    </row>
    <row r="26" spans="1:8" ht="13.8" thickBot="1" x14ac:dyDescent="0.3">
      <c r="A26" s="3"/>
      <c r="B26" s="3"/>
      <c r="C26" s="3"/>
      <c r="D26" s="3"/>
      <c r="E26" s="20"/>
      <c r="F26" s="24"/>
    </row>
    <row r="27" spans="1:8" x14ac:dyDescent="0.25">
      <c r="A27" s="14" t="s">
        <v>15</v>
      </c>
      <c r="B27" s="15" t="s">
        <v>12</v>
      </c>
      <c r="C27" s="15"/>
      <c r="D27" s="15"/>
      <c r="E27" s="15"/>
      <c r="F27" s="25"/>
    </row>
    <row r="28" spans="1:8" x14ac:dyDescent="0.25">
      <c r="A28" s="16" t="s">
        <v>41</v>
      </c>
      <c r="B28" s="2"/>
      <c r="C28" s="6"/>
      <c r="D28" s="10"/>
      <c r="E28" s="5" t="str">
        <f>IF(C28="","",C28*12*(1+D28))</f>
        <v/>
      </c>
      <c r="F28" s="22" t="str">
        <f>IF(E28="","",E28/Jahresarbeitszeit!B$20)</f>
        <v/>
      </c>
    </row>
    <row r="29" spans="1:8" x14ac:dyDescent="0.25">
      <c r="A29" s="16" t="s">
        <v>42</v>
      </c>
      <c r="B29" s="2"/>
      <c r="C29" s="6"/>
      <c r="D29" s="10"/>
      <c r="E29" s="5" t="str">
        <f>IF(C29="","",C29*12*(1+D29))</f>
        <v/>
      </c>
      <c r="F29" s="22" t="str">
        <f>IF(E29="","",E29/Jahresarbeitszeit!B$20)</f>
        <v/>
      </c>
    </row>
    <row r="30" spans="1:8" ht="13.8" thickBot="1" x14ac:dyDescent="0.3">
      <c r="A30" s="17" t="s">
        <v>43</v>
      </c>
      <c r="B30" s="4"/>
      <c r="C30" s="18"/>
      <c r="D30" s="19"/>
      <c r="E30" s="28" t="str">
        <f>IF(C30="","",C30*12*(1+D30))</f>
        <v/>
      </c>
      <c r="F30" s="23" t="str">
        <f>IF(E30="","",E30/Jahresarbeitszeit!B$20)</f>
        <v/>
      </c>
    </row>
    <row r="31" spans="1:8" ht="14.4" thickBot="1" x14ac:dyDescent="0.3">
      <c r="A31" s="3"/>
      <c r="B31" s="3"/>
      <c r="C31" s="3"/>
      <c r="D31" s="3"/>
      <c r="E31" s="64" t="s">
        <v>59</v>
      </c>
      <c r="F31" s="65" t="e">
        <f>AVERAGE(F28:F30)</f>
        <v>#DIV/0!</v>
      </c>
      <c r="G31" s="3"/>
    </row>
    <row r="32" spans="1:8" x14ac:dyDescent="0.25">
      <c r="B32" s="3"/>
      <c r="C32" s="3"/>
      <c r="D32" s="3"/>
      <c r="E32" s="3"/>
      <c r="G32" s="3"/>
    </row>
    <row r="33" spans="1:8" ht="13.8" thickBot="1" x14ac:dyDescent="0.3"/>
    <row r="34" spans="1:8" s="30" customFormat="1" ht="24.75" customHeight="1" thickBot="1" x14ac:dyDescent="0.3">
      <c r="A34" s="112" t="s">
        <v>44</v>
      </c>
      <c r="B34" s="113"/>
      <c r="C34" s="113"/>
      <c r="D34" s="113"/>
      <c r="E34" s="113"/>
      <c r="F34" s="114"/>
    </row>
    <row r="35" spans="1:8" s="30" customFormat="1" ht="13.8" thickBot="1" x14ac:dyDescent="0.3">
      <c r="F35" s="31"/>
      <c r="H35" s="107" t="s">
        <v>50</v>
      </c>
    </row>
    <row r="36" spans="1:8" s="30" customFormat="1" ht="15" customHeight="1" thickBot="1" x14ac:dyDescent="0.3">
      <c r="A36" s="32"/>
      <c r="D36" s="56" t="s">
        <v>45</v>
      </c>
      <c r="E36" s="57" t="s">
        <v>28</v>
      </c>
      <c r="H36" s="108"/>
    </row>
    <row r="37" spans="1:8" s="30" customFormat="1" ht="6.75" customHeight="1" x14ac:dyDescent="0.25">
      <c r="H37" s="108"/>
    </row>
    <row r="38" spans="1:8" s="30" customFormat="1" ht="12.75" customHeight="1" x14ac:dyDescent="0.25">
      <c r="A38" s="33" t="s">
        <v>17</v>
      </c>
      <c r="D38" s="10"/>
      <c r="E38" s="91" t="e">
        <f>F13</f>
        <v>#DIV/0!</v>
      </c>
      <c r="F38" s="35"/>
      <c r="H38" s="108"/>
    </row>
    <row r="39" spans="1:8" s="30" customFormat="1" ht="12.75" customHeight="1" x14ac:dyDescent="0.25">
      <c r="A39" s="33" t="s">
        <v>19</v>
      </c>
      <c r="D39" s="10"/>
      <c r="E39" s="91" t="e">
        <f>F19</f>
        <v>#DIV/0!</v>
      </c>
      <c r="F39" s="35"/>
      <c r="H39" s="108"/>
    </row>
    <row r="40" spans="1:8" s="30" customFormat="1" ht="12.75" customHeight="1" x14ac:dyDescent="0.25">
      <c r="A40" s="33" t="s">
        <v>14</v>
      </c>
      <c r="D40" s="10"/>
      <c r="E40" s="91" t="e">
        <f>F25</f>
        <v>#DIV/0!</v>
      </c>
      <c r="F40" s="35"/>
      <c r="H40" s="108"/>
    </row>
    <row r="41" spans="1:8" s="30" customFormat="1" ht="12.75" customHeight="1" x14ac:dyDescent="0.25">
      <c r="A41" s="36" t="s">
        <v>18</v>
      </c>
      <c r="B41" s="37"/>
      <c r="D41" s="10"/>
      <c r="E41" s="91" t="e">
        <f>F31</f>
        <v>#DIV/0!</v>
      </c>
      <c r="F41" s="35"/>
      <c r="H41" s="108"/>
    </row>
    <row r="42" spans="1:8" s="30" customFormat="1" x14ac:dyDescent="0.25">
      <c r="A42" s="38" t="s">
        <v>23</v>
      </c>
      <c r="D42" s="34">
        <f>SUM(D38:D41)</f>
        <v>0</v>
      </c>
      <c r="E42" s="39" t="e">
        <f>E38*D38+E39*D39+E40*D40+E41*D41</f>
        <v>#DIV/0!</v>
      </c>
      <c r="F42" s="35"/>
      <c r="H42" s="109"/>
    </row>
    <row r="43" spans="1:8" s="30" customFormat="1" ht="13.8" thickBot="1" x14ac:dyDescent="0.3">
      <c r="A43" s="38"/>
      <c r="D43" s="34"/>
      <c r="E43" s="39"/>
      <c r="F43" s="35"/>
    </row>
    <row r="44" spans="1:8" s="67" customFormat="1" ht="27" thickBot="1" x14ac:dyDescent="0.3">
      <c r="A44" s="66"/>
      <c r="D44" s="70" t="s">
        <v>46</v>
      </c>
      <c r="E44" s="68" t="s">
        <v>27</v>
      </c>
      <c r="F44" s="69" t="s">
        <v>52</v>
      </c>
      <c r="H44" s="107" t="s">
        <v>51</v>
      </c>
    </row>
    <row r="45" spans="1:8" s="30" customFormat="1" ht="6" customHeight="1" x14ac:dyDescent="0.25">
      <c r="H45" s="108"/>
    </row>
    <row r="46" spans="1:8" s="30" customFormat="1" x14ac:dyDescent="0.25">
      <c r="A46" s="38" t="s">
        <v>23</v>
      </c>
      <c r="D46" s="40"/>
      <c r="E46" s="90" t="e">
        <f>E42</f>
        <v>#DIV/0!</v>
      </c>
      <c r="F46" s="41" t="e">
        <f>E46/E$56</f>
        <v>#DIV/0!</v>
      </c>
      <c r="H46" s="108"/>
    </row>
    <row r="47" spans="1:8" s="30" customFormat="1" x14ac:dyDescent="0.25">
      <c r="A47" s="42" t="s">
        <v>24</v>
      </c>
      <c r="B47" s="37"/>
      <c r="D47" s="8"/>
      <c r="E47" s="43" t="e">
        <f>E46*D47</f>
        <v>#DIV/0!</v>
      </c>
      <c r="F47" s="44" t="e">
        <f>E47/E$56</f>
        <v>#DIV/0!</v>
      </c>
      <c r="H47" s="108"/>
    </row>
    <row r="48" spans="1:8" s="30" customFormat="1" x14ac:dyDescent="0.25">
      <c r="A48" s="30" t="s">
        <v>20</v>
      </c>
      <c r="D48" s="45"/>
      <c r="E48" s="46" t="e">
        <f>SUM(E46:E47)</f>
        <v>#DIV/0!</v>
      </c>
      <c r="F48" s="47" t="e">
        <f>E48/E$56</f>
        <v>#DIV/0!</v>
      </c>
      <c r="H48" s="108"/>
    </row>
    <row r="49" spans="1:8" s="30" customFormat="1" ht="6.75" customHeight="1" x14ac:dyDescent="0.25">
      <c r="D49" s="45"/>
      <c r="E49" s="48"/>
      <c r="F49" s="49"/>
      <c r="H49" s="108"/>
    </row>
    <row r="50" spans="1:8" s="30" customFormat="1" x14ac:dyDescent="0.25">
      <c r="A50" s="42" t="s">
        <v>25</v>
      </c>
      <c r="B50" s="37"/>
      <c r="D50" s="8"/>
      <c r="E50" s="43" t="e">
        <f>E48*D50</f>
        <v>#DIV/0!</v>
      </c>
      <c r="F50" s="44" t="e">
        <f>E50/E$56</f>
        <v>#DIV/0!</v>
      </c>
      <c r="H50" s="108"/>
    </row>
    <row r="51" spans="1:8" s="30" customFormat="1" x14ac:dyDescent="0.25">
      <c r="A51" s="30" t="s">
        <v>21</v>
      </c>
      <c r="D51" s="45"/>
      <c r="E51" s="46" t="e">
        <f>SUM(E48:E50)</f>
        <v>#DIV/0!</v>
      </c>
      <c r="F51" s="47" t="e">
        <f>E51/E$56</f>
        <v>#DIV/0!</v>
      </c>
      <c r="H51" s="109"/>
    </row>
    <row r="52" spans="1:8" s="30" customFormat="1" ht="6.75" customHeight="1" x14ac:dyDescent="0.25">
      <c r="D52" s="45"/>
      <c r="E52" s="48"/>
      <c r="F52" s="49"/>
    </row>
    <row r="53" spans="1:8" s="30" customFormat="1" x14ac:dyDescent="0.25">
      <c r="A53" s="50" t="s">
        <v>29</v>
      </c>
      <c r="D53" s="9"/>
      <c r="E53" s="51" t="e">
        <f>E51*D53</f>
        <v>#DIV/0!</v>
      </c>
      <c r="F53" s="47" t="e">
        <f>E53/E$56</f>
        <v>#DIV/0!</v>
      </c>
    </row>
    <row r="54" spans="1:8" s="30" customFormat="1" x14ac:dyDescent="0.25">
      <c r="A54" s="42" t="s">
        <v>26</v>
      </c>
      <c r="B54" s="37"/>
      <c r="D54" s="8"/>
      <c r="E54" s="43" t="e">
        <f>E51*D54</f>
        <v>#DIV/0!</v>
      </c>
      <c r="F54" s="44" t="e">
        <f>E54/E$56</f>
        <v>#DIV/0!</v>
      </c>
    </row>
    <row r="55" spans="1:8" s="30" customFormat="1" ht="13.8" thickBot="1" x14ac:dyDescent="0.3">
      <c r="D55" s="58"/>
      <c r="E55" s="52"/>
      <c r="F55" s="53"/>
    </row>
    <row r="56" spans="1:8" s="30" customFormat="1" ht="16.2" thickBot="1" x14ac:dyDescent="0.35">
      <c r="A56" s="54" t="s">
        <v>22</v>
      </c>
      <c r="D56" s="59"/>
      <c r="E56" s="89" t="e">
        <f>SUM(E51:E55)</f>
        <v>#DIV/0!</v>
      </c>
      <c r="F56" s="55" t="e">
        <f>E56/E$56</f>
        <v>#DIV/0!</v>
      </c>
    </row>
    <row r="57" spans="1:8" s="30" customFormat="1" x14ac:dyDescent="0.25"/>
    <row r="58" spans="1:8" s="30" customFormat="1" x14ac:dyDescent="0.25">
      <c r="A58" s="54"/>
      <c r="F58" s="31"/>
    </row>
    <row r="59" spans="1:8" s="30" customFormat="1" x14ac:dyDescent="0.25">
      <c r="F59" s="31"/>
    </row>
    <row r="60" spans="1:8" s="30" customFormat="1" x14ac:dyDescent="0.25">
      <c r="F60" s="31"/>
    </row>
  </sheetData>
  <mergeCells count="8">
    <mergeCell ref="B4:C4"/>
    <mergeCell ref="B5:C5"/>
    <mergeCell ref="H35:H42"/>
    <mergeCell ref="H44:H51"/>
    <mergeCell ref="A7:B7"/>
    <mergeCell ref="A34:F34"/>
    <mergeCell ref="H9:H16"/>
    <mergeCell ref="H18:H23"/>
  </mergeCells>
  <phoneticPr fontId="3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r:id="rId1"/>
  <headerFooter alignWithMargins="0">
    <oddFooter>&amp;L&amp;8Leitfaden Kostenabschätzung von Planungsleistungen / &amp;A</oddFooter>
  </headerFooter>
  <rowBreaks count="1" manualBreakCount="1">
    <brk id="3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6"/>
  <sheetViews>
    <sheetView showGridLines="0" zoomScale="85" zoomScaleNormal="85" workbookViewId="0">
      <selection activeCell="B5" sqref="B5:C5"/>
    </sheetView>
  </sheetViews>
  <sheetFormatPr baseColWidth="10" defaultRowHeight="13.2" x14ac:dyDescent="0.25"/>
  <cols>
    <col min="1" max="1" width="34.33203125" customWidth="1"/>
    <col min="2" max="2" width="4.33203125" customWidth="1"/>
    <col min="3" max="3" width="13.5546875" customWidth="1"/>
    <col min="4" max="4" width="11.109375" customWidth="1"/>
    <col min="5" max="5" width="13.5546875" customWidth="1"/>
    <col min="6" max="6" width="11.44140625" style="11" customWidth="1"/>
    <col min="7" max="7" width="3.5546875" customWidth="1"/>
    <col min="8" max="8" width="32.33203125" customWidth="1"/>
  </cols>
  <sheetData>
    <row r="1" spans="1:9" ht="17.399999999999999" x14ac:dyDescent="0.3">
      <c r="A1" s="63" t="s">
        <v>83</v>
      </c>
    </row>
    <row r="3" spans="1:9" ht="13.8" x14ac:dyDescent="0.25">
      <c r="A3" s="82" t="s">
        <v>82</v>
      </c>
    </row>
    <row r="4" spans="1:9" ht="13.8" x14ac:dyDescent="0.25">
      <c r="A4" s="98" t="s">
        <v>79</v>
      </c>
      <c r="B4" s="105" t="str">
        <f>IF('Eingabe Basisinformation'!B3="","",'Eingabe Basisinformation'!B3)</f>
        <v/>
      </c>
      <c r="C4" s="106"/>
    </row>
    <row r="5" spans="1:9" ht="13.8" x14ac:dyDescent="0.25">
      <c r="A5" s="98" t="s">
        <v>80</v>
      </c>
      <c r="B5" s="105" t="str">
        <f>IF('Eingabe Basisinformation'!B4="","",'Eingabe Basisinformation'!B4)</f>
        <v/>
      </c>
      <c r="C5" s="106"/>
    </row>
    <row r="6" spans="1:9" ht="13.8" thickBot="1" x14ac:dyDescent="0.3"/>
    <row r="7" spans="1:9" s="7" customFormat="1" ht="40.200000000000003" thickBot="1" x14ac:dyDescent="0.3">
      <c r="A7" s="110" t="s">
        <v>47</v>
      </c>
      <c r="B7" s="111"/>
      <c r="C7" s="71" t="s">
        <v>65</v>
      </c>
      <c r="D7" s="72" t="s">
        <v>48</v>
      </c>
      <c r="E7" s="72" t="s">
        <v>63</v>
      </c>
      <c r="F7" s="73" t="s">
        <v>64</v>
      </c>
      <c r="H7"/>
      <c r="I7"/>
    </row>
    <row r="8" spans="1:9" ht="10.5" customHeight="1" thickBot="1" x14ac:dyDescent="0.3"/>
    <row r="9" spans="1:9" x14ac:dyDescent="0.25">
      <c r="A9" s="14" t="s">
        <v>17</v>
      </c>
      <c r="B9" s="15" t="s">
        <v>16</v>
      </c>
      <c r="C9" s="15"/>
      <c r="D9" s="15"/>
      <c r="E9" s="15"/>
      <c r="F9" s="21"/>
      <c r="H9" s="107" t="s">
        <v>53</v>
      </c>
    </row>
    <row r="10" spans="1:9" x14ac:dyDescent="0.25">
      <c r="A10" s="16" t="s">
        <v>31</v>
      </c>
      <c r="B10" s="2"/>
      <c r="C10" s="6">
        <f>'Mittl. Std.satz'!C10</f>
        <v>0</v>
      </c>
      <c r="D10" s="10">
        <f>'Mittl. Std.satz'!D10</f>
        <v>0</v>
      </c>
      <c r="E10" s="5">
        <f>IF(C10="","",C10*12*(1+D10))</f>
        <v>0</v>
      </c>
      <c r="F10" s="26" t="e">
        <f>IF(E10="","",E10/Jahresarbeitszeit!B$20)</f>
        <v>#N/A</v>
      </c>
      <c r="H10" s="115"/>
    </row>
    <row r="11" spans="1:9" x14ac:dyDescent="0.25">
      <c r="A11" s="16" t="s">
        <v>32</v>
      </c>
      <c r="B11" s="2"/>
      <c r="C11" s="6">
        <f>'Mittl. Std.satz'!C11</f>
        <v>0</v>
      </c>
      <c r="D11" s="10">
        <f>'Mittl. Std.satz'!D11</f>
        <v>0</v>
      </c>
      <c r="E11" s="5">
        <f>IF(C11="","",C11*12*(1+D11))</f>
        <v>0</v>
      </c>
      <c r="F11" s="26" t="e">
        <f>IF(E11="","",E11/Jahresarbeitszeit!B$20)</f>
        <v>#N/A</v>
      </c>
      <c r="H11" s="115"/>
    </row>
    <row r="12" spans="1:9" ht="13.8" thickBot="1" x14ac:dyDescent="0.3">
      <c r="A12" s="17" t="s">
        <v>33</v>
      </c>
      <c r="B12" s="4"/>
      <c r="C12" s="18">
        <f>'Mittl. Std.satz'!C12</f>
        <v>0</v>
      </c>
      <c r="D12" s="19">
        <f>'Mittl. Std.satz'!D12</f>
        <v>0</v>
      </c>
      <c r="E12" s="28">
        <f>IF(C12="","",C12*12*(1+D12))</f>
        <v>0</v>
      </c>
      <c r="F12" s="27" t="e">
        <f>IF(E12="","",E12/Jahresarbeitszeit!B$20)</f>
        <v>#N/A</v>
      </c>
      <c r="H12" s="115"/>
    </row>
    <row r="13" spans="1:9" ht="14.4" thickBot="1" x14ac:dyDescent="0.3">
      <c r="A13" s="3"/>
      <c r="B13" s="3"/>
      <c r="C13" s="3"/>
      <c r="D13" s="3"/>
      <c r="E13" s="64" t="s">
        <v>56</v>
      </c>
      <c r="F13" s="65" t="e">
        <f>AVERAGE(F10:F12)</f>
        <v>#N/A</v>
      </c>
      <c r="H13" s="115"/>
    </row>
    <row r="14" spans="1:9" ht="13.8" thickBot="1" x14ac:dyDescent="0.3">
      <c r="A14" s="3"/>
      <c r="B14" s="3"/>
      <c r="C14" s="3"/>
      <c r="D14" s="3"/>
      <c r="E14" s="20"/>
      <c r="F14" s="24"/>
      <c r="H14" s="115"/>
    </row>
    <row r="15" spans="1:9" x14ac:dyDescent="0.25">
      <c r="A15" s="14" t="s">
        <v>13</v>
      </c>
      <c r="B15" s="15" t="s">
        <v>10</v>
      </c>
      <c r="C15" s="15"/>
      <c r="D15" s="15"/>
      <c r="E15" s="15"/>
      <c r="F15" s="25"/>
      <c r="H15" s="115"/>
    </row>
    <row r="16" spans="1:9" x14ac:dyDescent="0.25">
      <c r="A16" s="16" t="s">
        <v>34</v>
      </c>
      <c r="B16" s="2"/>
      <c r="C16" s="6">
        <f>'Mittl. Std.satz'!C16</f>
        <v>0</v>
      </c>
      <c r="D16" s="10">
        <f>'Mittl. Std.satz'!D16</f>
        <v>0</v>
      </c>
      <c r="E16" s="5">
        <f>IF(C16="","",C16*12*(1+D16))</f>
        <v>0</v>
      </c>
      <c r="F16" s="22" t="e">
        <f>IF(E16="","",E16/Jahresarbeitszeit!B$20)</f>
        <v>#N/A</v>
      </c>
      <c r="H16" s="116"/>
    </row>
    <row r="17" spans="1:8" x14ac:dyDescent="0.25">
      <c r="A17" s="16" t="s">
        <v>35</v>
      </c>
      <c r="B17" s="2"/>
      <c r="C17" s="6">
        <f>'Mittl. Std.satz'!C17</f>
        <v>0</v>
      </c>
      <c r="D17" s="10">
        <f>'Mittl. Std.satz'!D17</f>
        <v>0</v>
      </c>
      <c r="E17" s="5">
        <f>IF(C17="","",C17*12*(1+D17))</f>
        <v>0</v>
      </c>
      <c r="F17" s="22" t="e">
        <f>IF(E17="","",E17/Jahresarbeitszeit!B$20)</f>
        <v>#N/A</v>
      </c>
    </row>
    <row r="18" spans="1:8" ht="13.5" customHeight="1" thickBot="1" x14ac:dyDescent="0.3">
      <c r="A18" s="17" t="s">
        <v>36</v>
      </c>
      <c r="B18" s="4"/>
      <c r="C18" s="18">
        <f>'Mittl. Std.satz'!C18</f>
        <v>0</v>
      </c>
      <c r="D18" s="19">
        <f>'Mittl. Std.satz'!D18</f>
        <v>0</v>
      </c>
      <c r="E18" s="28">
        <f>IF(C18="","",C18*12*(1+D18))</f>
        <v>0</v>
      </c>
      <c r="F18" s="23" t="e">
        <f>IF(E18="","",E18/Jahresarbeitszeit!B$20)</f>
        <v>#N/A</v>
      </c>
      <c r="H18" s="107" t="s">
        <v>49</v>
      </c>
    </row>
    <row r="19" spans="1:8" ht="13.5" customHeight="1" thickBot="1" x14ac:dyDescent="0.3">
      <c r="A19" s="3"/>
      <c r="B19" s="3"/>
      <c r="C19" s="3"/>
      <c r="D19" s="3"/>
      <c r="E19" s="64" t="s">
        <v>57</v>
      </c>
      <c r="F19" s="65" t="e">
        <f>AVERAGE(F16:F18)</f>
        <v>#N/A</v>
      </c>
      <c r="H19" s="115"/>
    </row>
    <row r="20" spans="1:8" ht="13.8" thickBot="1" x14ac:dyDescent="0.3">
      <c r="A20" s="3"/>
      <c r="B20" s="3"/>
      <c r="C20" s="3"/>
      <c r="D20" s="3"/>
      <c r="E20" s="20"/>
      <c r="F20" s="24"/>
      <c r="H20" s="115"/>
    </row>
    <row r="21" spans="1:8" ht="12.75" customHeight="1" x14ac:dyDescent="0.25">
      <c r="A21" s="14" t="s">
        <v>37</v>
      </c>
      <c r="B21" s="15" t="s">
        <v>11</v>
      </c>
      <c r="C21" s="15"/>
      <c r="D21" s="15"/>
      <c r="E21" s="15"/>
      <c r="F21" s="25"/>
      <c r="H21" s="115"/>
    </row>
    <row r="22" spans="1:8" ht="12.75" customHeight="1" x14ac:dyDescent="0.25">
      <c r="A22" s="16" t="s">
        <v>38</v>
      </c>
      <c r="B22" s="2"/>
      <c r="C22" s="6">
        <f>'Mittl. Std.satz'!C22</f>
        <v>0</v>
      </c>
      <c r="D22" s="10">
        <f>'Mittl. Std.satz'!D22</f>
        <v>0</v>
      </c>
      <c r="E22" s="5">
        <f>IF(C22="","",C22*12*(1+D22))</f>
        <v>0</v>
      </c>
      <c r="F22" s="22" t="e">
        <f>IF(E22="","",E22/Jahresarbeitszeit!B$20)</f>
        <v>#N/A</v>
      </c>
      <c r="H22" s="115"/>
    </row>
    <row r="23" spans="1:8" ht="12.75" customHeight="1" x14ac:dyDescent="0.25">
      <c r="A23" s="16" t="s">
        <v>39</v>
      </c>
      <c r="B23" s="2"/>
      <c r="C23" s="6">
        <f>'Mittl. Std.satz'!C23</f>
        <v>0</v>
      </c>
      <c r="D23" s="10">
        <f>'Mittl. Std.satz'!D23</f>
        <v>0</v>
      </c>
      <c r="E23" s="5">
        <f>IF(C23="","",C23*12*(1+D23))</f>
        <v>0</v>
      </c>
      <c r="F23" s="22" t="e">
        <f>IF(E23="","",E23/Jahresarbeitszeit!B$20)</f>
        <v>#N/A</v>
      </c>
      <c r="H23" s="116"/>
    </row>
    <row r="24" spans="1:8" ht="13.5" customHeight="1" thickBot="1" x14ac:dyDescent="0.3">
      <c r="A24" s="17" t="s">
        <v>40</v>
      </c>
      <c r="B24" s="4"/>
      <c r="C24" s="18">
        <f>'Mittl. Std.satz'!C24</f>
        <v>0</v>
      </c>
      <c r="D24" s="19">
        <f>'Mittl. Std.satz'!D24</f>
        <v>0</v>
      </c>
      <c r="E24" s="28">
        <f>IF(C24="","",C24*12*(1+D24))</f>
        <v>0</v>
      </c>
      <c r="F24" s="23" t="e">
        <f>IF(E24="","",E24/Jahresarbeitszeit!B$20)</f>
        <v>#N/A</v>
      </c>
    </row>
    <row r="25" spans="1:8" ht="14.4" thickBot="1" x14ac:dyDescent="0.3">
      <c r="A25" s="3"/>
      <c r="B25" s="3"/>
      <c r="C25" s="3"/>
      <c r="D25" s="3"/>
      <c r="E25" s="64" t="s">
        <v>58</v>
      </c>
      <c r="F25" s="65" t="e">
        <f>AVERAGE(F22:F24)</f>
        <v>#N/A</v>
      </c>
    </row>
    <row r="26" spans="1:8" ht="13.8" thickBot="1" x14ac:dyDescent="0.3">
      <c r="A26" s="3"/>
      <c r="B26" s="3"/>
      <c r="C26" s="3"/>
      <c r="D26" s="3"/>
      <c r="E26" s="20"/>
      <c r="F26" s="24"/>
    </row>
    <row r="27" spans="1:8" x14ac:dyDescent="0.25">
      <c r="A27" s="14" t="s">
        <v>15</v>
      </c>
      <c r="B27" s="15" t="s">
        <v>12</v>
      </c>
      <c r="C27" s="15"/>
      <c r="D27" s="15"/>
      <c r="E27" s="15"/>
      <c r="F27" s="25"/>
    </row>
    <row r="28" spans="1:8" x14ac:dyDescent="0.25">
      <c r="A28" s="16" t="s">
        <v>41</v>
      </c>
      <c r="B28" s="2"/>
      <c r="C28" s="6">
        <f>'Mittl. Std.satz'!C28</f>
        <v>0</v>
      </c>
      <c r="D28" s="10">
        <f>'Mittl. Std.satz'!D28</f>
        <v>0</v>
      </c>
      <c r="E28" s="5">
        <f>IF(C28="","",C28*12*(1+D28))</f>
        <v>0</v>
      </c>
      <c r="F28" s="22" t="e">
        <f>IF(E28="","",E28/Jahresarbeitszeit!B$20)</f>
        <v>#N/A</v>
      </c>
    </row>
    <row r="29" spans="1:8" x14ac:dyDescent="0.25">
      <c r="A29" s="16" t="s">
        <v>42</v>
      </c>
      <c r="B29" s="2"/>
      <c r="C29" s="6">
        <f>'Mittl. Std.satz'!C29</f>
        <v>0</v>
      </c>
      <c r="D29" s="10">
        <f>'Mittl. Std.satz'!D29</f>
        <v>0</v>
      </c>
      <c r="E29" s="5">
        <f>IF(C29="","",C29*12*(1+D29))</f>
        <v>0</v>
      </c>
      <c r="F29" s="22" t="e">
        <f>IF(E29="","",E29/Jahresarbeitszeit!B$20)</f>
        <v>#N/A</v>
      </c>
    </row>
    <row r="30" spans="1:8" ht="13.8" thickBot="1" x14ac:dyDescent="0.3">
      <c r="A30" s="17" t="s">
        <v>43</v>
      </c>
      <c r="B30" s="4"/>
      <c r="C30" s="18">
        <f>'Mittl. Std.satz'!C30</f>
        <v>0</v>
      </c>
      <c r="D30" s="19">
        <f>'Mittl. Std.satz'!D30</f>
        <v>0</v>
      </c>
      <c r="E30" s="28">
        <f>IF(C30="","",C30*12*(1+D30))</f>
        <v>0</v>
      </c>
      <c r="F30" s="23" t="e">
        <f>IF(E30="","",E30/Jahresarbeitszeit!B$20)</f>
        <v>#N/A</v>
      </c>
    </row>
    <row r="31" spans="1:8" ht="14.4" thickBot="1" x14ac:dyDescent="0.3">
      <c r="A31" s="3"/>
      <c r="B31" s="3"/>
      <c r="C31" s="3"/>
      <c r="D31" s="3"/>
      <c r="E31" s="64" t="s">
        <v>59</v>
      </c>
      <c r="F31" s="65" t="e">
        <f>AVERAGE(F28:F30)</f>
        <v>#N/A</v>
      </c>
      <c r="G31" s="3"/>
    </row>
    <row r="32" spans="1:8" x14ac:dyDescent="0.25">
      <c r="B32" s="3"/>
      <c r="C32" s="3"/>
      <c r="D32" s="3"/>
      <c r="E32" s="3"/>
      <c r="G32" s="3"/>
    </row>
    <row r="33" spans="1:8" ht="13.8" thickBot="1" x14ac:dyDescent="0.3"/>
    <row r="34" spans="1:8" s="30" customFormat="1" ht="24.75" customHeight="1" thickBot="1" x14ac:dyDescent="0.3">
      <c r="A34" s="112" t="s">
        <v>71</v>
      </c>
      <c r="B34" s="113"/>
      <c r="C34" s="113"/>
      <c r="D34" s="113"/>
      <c r="E34" s="113"/>
      <c r="F34" s="114"/>
    </row>
    <row r="35" spans="1:8" s="30" customFormat="1" ht="13.8" thickBot="1" x14ac:dyDescent="0.3">
      <c r="A35" s="38"/>
      <c r="D35" s="34"/>
      <c r="E35" s="39"/>
      <c r="F35" s="35"/>
    </row>
    <row r="36" spans="1:8" s="67" customFormat="1" ht="27" thickBot="1" x14ac:dyDescent="0.3">
      <c r="A36" s="66"/>
      <c r="D36" s="70" t="s">
        <v>46</v>
      </c>
      <c r="E36" s="68" t="s">
        <v>27</v>
      </c>
      <c r="F36" s="69" t="s">
        <v>52</v>
      </c>
      <c r="H36" s="107" t="s">
        <v>51</v>
      </c>
    </row>
    <row r="37" spans="1:8" s="30" customFormat="1" ht="6" customHeight="1" x14ac:dyDescent="0.25">
      <c r="H37" s="108"/>
    </row>
    <row r="38" spans="1:8" s="30" customFormat="1" x14ac:dyDescent="0.25">
      <c r="A38" s="38" t="s">
        <v>72</v>
      </c>
      <c r="D38" s="40"/>
      <c r="E38" s="90" t="e">
        <f>F13</f>
        <v>#N/A</v>
      </c>
      <c r="F38" s="41" t="e">
        <f>E38/E$48</f>
        <v>#N/A</v>
      </c>
      <c r="H38" s="108"/>
    </row>
    <row r="39" spans="1:8" s="30" customFormat="1" x14ac:dyDescent="0.25">
      <c r="A39" s="42" t="s">
        <v>24</v>
      </c>
      <c r="B39" s="37"/>
      <c r="D39" s="8">
        <f>'Mittl. Std.satz'!$D$47</f>
        <v>0</v>
      </c>
      <c r="E39" s="43" t="e">
        <f>E38*D39</f>
        <v>#N/A</v>
      </c>
      <c r="F39" s="44" t="e">
        <f>E39/E$48</f>
        <v>#N/A</v>
      </c>
      <c r="H39" s="108"/>
    </row>
    <row r="40" spans="1:8" s="30" customFormat="1" x14ac:dyDescent="0.25">
      <c r="A40" s="30" t="s">
        <v>20</v>
      </c>
      <c r="D40" s="45"/>
      <c r="E40" s="46" t="e">
        <f>SUM(E38:E39)</f>
        <v>#N/A</v>
      </c>
      <c r="F40" s="47" t="e">
        <f>E40/E$48</f>
        <v>#N/A</v>
      </c>
      <c r="H40" s="108"/>
    </row>
    <row r="41" spans="1:8" s="30" customFormat="1" ht="6.75" customHeight="1" x14ac:dyDescent="0.25">
      <c r="D41" s="45"/>
      <c r="E41" s="48"/>
      <c r="F41" s="49"/>
      <c r="H41" s="108"/>
    </row>
    <row r="42" spans="1:8" s="30" customFormat="1" x14ac:dyDescent="0.25">
      <c r="A42" s="42" t="s">
        <v>25</v>
      </c>
      <c r="B42" s="37"/>
      <c r="D42" s="8">
        <f>'Mittl. Std.satz'!$D$50</f>
        <v>0</v>
      </c>
      <c r="E42" s="43" t="e">
        <f>E40*D42</f>
        <v>#N/A</v>
      </c>
      <c r="F42" s="44" t="e">
        <f>E42/E$48</f>
        <v>#N/A</v>
      </c>
      <c r="H42" s="108"/>
    </row>
    <row r="43" spans="1:8" s="30" customFormat="1" x14ac:dyDescent="0.25">
      <c r="A43" s="30" t="s">
        <v>21</v>
      </c>
      <c r="D43" s="45"/>
      <c r="E43" s="46" t="e">
        <f>SUM(E40:E42)</f>
        <v>#N/A</v>
      </c>
      <c r="F43" s="47" t="e">
        <f>E43/E$48</f>
        <v>#N/A</v>
      </c>
      <c r="H43" s="109"/>
    </row>
    <row r="44" spans="1:8" s="30" customFormat="1" ht="6.75" customHeight="1" x14ac:dyDescent="0.25">
      <c r="D44" s="45"/>
      <c r="E44" s="48"/>
      <c r="F44" s="49"/>
    </row>
    <row r="45" spans="1:8" s="30" customFormat="1" x14ac:dyDescent="0.25">
      <c r="A45" s="50" t="s">
        <v>29</v>
      </c>
      <c r="D45" s="9">
        <f>'Mittl. Std.satz'!$D$53</f>
        <v>0</v>
      </c>
      <c r="E45" s="51" t="e">
        <f>E43*D45</f>
        <v>#N/A</v>
      </c>
      <c r="F45" s="47" t="e">
        <f>E45/E$48</f>
        <v>#N/A</v>
      </c>
    </row>
    <row r="46" spans="1:8" s="30" customFormat="1" x14ac:dyDescent="0.25">
      <c r="A46" s="42" t="s">
        <v>26</v>
      </c>
      <c r="B46" s="37"/>
      <c r="D46" s="8">
        <f>'Mittl. Std.satz'!$D$54</f>
        <v>0</v>
      </c>
      <c r="E46" s="43" t="e">
        <f>E43*D46</f>
        <v>#N/A</v>
      </c>
      <c r="F46" s="44" t="e">
        <f>E46/E$48</f>
        <v>#N/A</v>
      </c>
    </row>
    <row r="47" spans="1:8" s="30" customFormat="1" ht="13.8" thickBot="1" x14ac:dyDescent="0.3">
      <c r="D47" s="58"/>
      <c r="E47" s="52"/>
      <c r="F47" s="53"/>
    </row>
    <row r="48" spans="1:8" s="30" customFormat="1" ht="16.2" thickBot="1" x14ac:dyDescent="0.35">
      <c r="A48" s="54" t="s">
        <v>22</v>
      </c>
      <c r="D48" s="59"/>
      <c r="E48" s="89" t="e">
        <f>SUM(E43:E47)</f>
        <v>#N/A</v>
      </c>
      <c r="F48" s="55" t="e">
        <f>E48/E$48</f>
        <v>#N/A</v>
      </c>
    </row>
    <row r="49" spans="1:8" s="30" customFormat="1" ht="13.8" thickBot="1" x14ac:dyDescent="0.3"/>
    <row r="50" spans="1:8" s="30" customFormat="1" ht="24.75" customHeight="1" thickBot="1" x14ac:dyDescent="0.3">
      <c r="A50" s="112" t="s">
        <v>74</v>
      </c>
      <c r="B50" s="113"/>
      <c r="C50" s="113"/>
      <c r="D50" s="113"/>
      <c r="E50" s="113"/>
      <c r="F50" s="114"/>
    </row>
    <row r="51" spans="1:8" s="30" customFormat="1" ht="13.8" thickBot="1" x14ac:dyDescent="0.3">
      <c r="A51" s="38"/>
      <c r="D51" s="34"/>
      <c r="E51" s="39"/>
      <c r="F51" s="35"/>
    </row>
    <row r="52" spans="1:8" s="67" customFormat="1" ht="27" thickBot="1" x14ac:dyDescent="0.3">
      <c r="A52" s="66"/>
      <c r="D52" s="70" t="s">
        <v>46</v>
      </c>
      <c r="E52" s="68" t="s">
        <v>27</v>
      </c>
      <c r="F52" s="69" t="s">
        <v>52</v>
      </c>
      <c r="H52" s="107" t="s">
        <v>51</v>
      </c>
    </row>
    <row r="53" spans="1:8" s="30" customFormat="1" ht="6" customHeight="1" x14ac:dyDescent="0.25">
      <c r="H53" s="108"/>
    </row>
    <row r="54" spans="1:8" s="30" customFormat="1" x14ac:dyDescent="0.25">
      <c r="A54" s="38" t="s">
        <v>73</v>
      </c>
      <c r="D54" s="40"/>
      <c r="E54" s="90" t="e">
        <f>F19</f>
        <v>#N/A</v>
      </c>
      <c r="F54" s="41" t="e">
        <f>E54/E$64</f>
        <v>#N/A</v>
      </c>
      <c r="H54" s="108"/>
    </row>
    <row r="55" spans="1:8" s="30" customFormat="1" x14ac:dyDescent="0.25">
      <c r="A55" s="42" t="s">
        <v>24</v>
      </c>
      <c r="B55" s="37"/>
      <c r="D55" s="8">
        <f>'Mittl. Std.satz'!$D$47</f>
        <v>0</v>
      </c>
      <c r="E55" s="43" t="e">
        <f>E54*D55</f>
        <v>#N/A</v>
      </c>
      <c r="F55" s="44" t="e">
        <f>E55/E$64</f>
        <v>#N/A</v>
      </c>
      <c r="H55" s="108"/>
    </row>
    <row r="56" spans="1:8" s="30" customFormat="1" x14ac:dyDescent="0.25">
      <c r="A56" s="30" t="s">
        <v>20</v>
      </c>
      <c r="D56" s="45"/>
      <c r="E56" s="46" t="e">
        <f>SUM(E54:E55)</f>
        <v>#N/A</v>
      </c>
      <c r="F56" s="47" t="e">
        <f>E56/E$64</f>
        <v>#N/A</v>
      </c>
      <c r="H56" s="108"/>
    </row>
    <row r="57" spans="1:8" s="30" customFormat="1" ht="6.75" customHeight="1" x14ac:dyDescent="0.25">
      <c r="D57" s="45"/>
      <c r="E57" s="48"/>
      <c r="F57" s="49"/>
      <c r="H57" s="108"/>
    </row>
    <row r="58" spans="1:8" s="30" customFormat="1" x14ac:dyDescent="0.25">
      <c r="A58" s="42" t="s">
        <v>25</v>
      </c>
      <c r="B58" s="37"/>
      <c r="D58" s="8">
        <f>'Mittl. Std.satz'!$D$50</f>
        <v>0</v>
      </c>
      <c r="E58" s="43" t="e">
        <f>E56*D58</f>
        <v>#N/A</v>
      </c>
      <c r="F58" s="44" t="e">
        <f>E58/E$64</f>
        <v>#N/A</v>
      </c>
      <c r="H58" s="108"/>
    </row>
    <row r="59" spans="1:8" s="30" customFormat="1" x14ac:dyDescent="0.25">
      <c r="A59" s="30" t="s">
        <v>21</v>
      </c>
      <c r="D59" s="45"/>
      <c r="E59" s="46" t="e">
        <f>SUM(E56:E58)</f>
        <v>#N/A</v>
      </c>
      <c r="F59" s="47" t="e">
        <f>E59/E$64</f>
        <v>#N/A</v>
      </c>
      <c r="H59" s="109"/>
    </row>
    <row r="60" spans="1:8" s="30" customFormat="1" ht="6.75" customHeight="1" x14ac:dyDescent="0.25">
      <c r="D60" s="45"/>
      <c r="E60" s="48"/>
      <c r="F60" s="49"/>
    </row>
    <row r="61" spans="1:8" s="30" customFormat="1" x14ac:dyDescent="0.25">
      <c r="A61" s="50" t="s">
        <v>29</v>
      </c>
      <c r="D61" s="9">
        <f>'Mittl. Std.satz'!$D$53</f>
        <v>0</v>
      </c>
      <c r="E61" s="51" t="e">
        <f>E59*D61</f>
        <v>#N/A</v>
      </c>
      <c r="F61" s="47" t="e">
        <f>E61/E$64</f>
        <v>#N/A</v>
      </c>
    </row>
    <row r="62" spans="1:8" s="30" customFormat="1" x14ac:dyDescent="0.25">
      <c r="A62" s="42" t="s">
        <v>26</v>
      </c>
      <c r="B62" s="37"/>
      <c r="D62" s="8">
        <f>'Mittl. Std.satz'!$D$54</f>
        <v>0</v>
      </c>
      <c r="E62" s="43" t="e">
        <f>E59*D62</f>
        <v>#N/A</v>
      </c>
      <c r="F62" s="44" t="e">
        <f>E62/E$64</f>
        <v>#N/A</v>
      </c>
    </row>
    <row r="63" spans="1:8" s="30" customFormat="1" ht="13.8" thickBot="1" x14ac:dyDescent="0.3">
      <c r="D63" s="58"/>
      <c r="E63" s="52"/>
      <c r="F63" s="53"/>
    </row>
    <row r="64" spans="1:8" s="30" customFormat="1" ht="16.2" thickBot="1" x14ac:dyDescent="0.35">
      <c r="A64" s="54" t="s">
        <v>22</v>
      </c>
      <c r="D64" s="59"/>
      <c r="E64" s="89" t="e">
        <f>SUM(E59:E63)</f>
        <v>#N/A</v>
      </c>
      <c r="F64" s="55" t="e">
        <f>F54+F55+F58+F61+F62</f>
        <v>#N/A</v>
      </c>
    </row>
    <row r="65" spans="1:8" ht="13.8" thickBot="1" x14ac:dyDescent="0.3"/>
    <row r="66" spans="1:8" s="30" customFormat="1" ht="24.75" customHeight="1" thickBot="1" x14ac:dyDescent="0.3">
      <c r="A66" s="112" t="s">
        <v>75</v>
      </c>
      <c r="B66" s="113"/>
      <c r="C66" s="113"/>
      <c r="D66" s="113"/>
      <c r="E66" s="113"/>
      <c r="F66" s="114"/>
    </row>
    <row r="67" spans="1:8" s="30" customFormat="1" ht="13.8" thickBot="1" x14ac:dyDescent="0.3">
      <c r="A67" s="38"/>
      <c r="D67" s="34"/>
      <c r="E67" s="39"/>
      <c r="F67" s="35"/>
    </row>
    <row r="68" spans="1:8" s="67" customFormat="1" ht="27" thickBot="1" x14ac:dyDescent="0.3">
      <c r="A68" s="66"/>
      <c r="D68" s="70" t="s">
        <v>46</v>
      </c>
      <c r="E68" s="68" t="s">
        <v>27</v>
      </c>
      <c r="F68" s="69" t="s">
        <v>52</v>
      </c>
      <c r="H68" s="107" t="s">
        <v>51</v>
      </c>
    </row>
    <row r="69" spans="1:8" s="30" customFormat="1" ht="6" customHeight="1" x14ac:dyDescent="0.25">
      <c r="H69" s="108"/>
    </row>
    <row r="70" spans="1:8" s="30" customFormat="1" x14ac:dyDescent="0.25">
      <c r="A70" s="38" t="s">
        <v>76</v>
      </c>
      <c r="D70" s="40"/>
      <c r="E70" s="90" t="e">
        <f>F25</f>
        <v>#N/A</v>
      </c>
      <c r="F70" s="41" t="e">
        <f>E70/E80</f>
        <v>#N/A</v>
      </c>
      <c r="H70" s="108"/>
    </row>
    <row r="71" spans="1:8" s="30" customFormat="1" x14ac:dyDescent="0.25">
      <c r="A71" s="42" t="s">
        <v>24</v>
      </c>
      <c r="B71" s="37"/>
      <c r="D71" s="8">
        <f>'Mittl. Std.satz'!$D$47</f>
        <v>0</v>
      </c>
      <c r="E71" s="43" t="e">
        <f>E70*D71</f>
        <v>#N/A</v>
      </c>
      <c r="F71" s="44" t="e">
        <f>E71/E80</f>
        <v>#N/A</v>
      </c>
      <c r="H71" s="108"/>
    </row>
    <row r="72" spans="1:8" s="30" customFormat="1" x14ac:dyDescent="0.25">
      <c r="A72" s="30" t="s">
        <v>20</v>
      </c>
      <c r="D72" s="45"/>
      <c r="E72" s="46" t="e">
        <f>SUM(E70:E71)</f>
        <v>#N/A</v>
      </c>
      <c r="F72" s="47" t="e">
        <f>E72/E80</f>
        <v>#N/A</v>
      </c>
      <c r="H72" s="108"/>
    </row>
    <row r="73" spans="1:8" s="30" customFormat="1" ht="6.75" customHeight="1" x14ac:dyDescent="0.25">
      <c r="D73" s="45"/>
      <c r="E73" s="48"/>
      <c r="F73" s="49"/>
      <c r="H73" s="108"/>
    </row>
    <row r="74" spans="1:8" s="30" customFormat="1" x14ac:dyDescent="0.25">
      <c r="A74" s="42" t="s">
        <v>25</v>
      </c>
      <c r="B74" s="37"/>
      <c r="D74" s="8">
        <f>'Mittl. Std.satz'!$D$50</f>
        <v>0</v>
      </c>
      <c r="E74" s="43" t="e">
        <f>E72*D74</f>
        <v>#N/A</v>
      </c>
      <c r="F74" s="44" t="e">
        <f>E74/E80</f>
        <v>#N/A</v>
      </c>
      <c r="H74" s="108"/>
    </row>
    <row r="75" spans="1:8" s="30" customFormat="1" x14ac:dyDescent="0.25">
      <c r="A75" s="30" t="s">
        <v>21</v>
      </c>
      <c r="D75" s="45"/>
      <c r="E75" s="46" t="e">
        <f>SUM(E72:E74)</f>
        <v>#N/A</v>
      </c>
      <c r="F75" s="47" t="e">
        <f>E75/E80</f>
        <v>#N/A</v>
      </c>
      <c r="H75" s="109"/>
    </row>
    <row r="76" spans="1:8" s="30" customFormat="1" ht="6.75" customHeight="1" x14ac:dyDescent="0.25">
      <c r="D76" s="45"/>
      <c r="E76" s="48"/>
      <c r="F76" s="47"/>
    </row>
    <row r="77" spans="1:8" s="30" customFormat="1" x14ac:dyDescent="0.25">
      <c r="A77" s="50" t="s">
        <v>29</v>
      </c>
      <c r="D77" s="9">
        <f>'Mittl. Std.satz'!$D$53</f>
        <v>0</v>
      </c>
      <c r="E77" s="51" t="e">
        <f>E75*D77</f>
        <v>#N/A</v>
      </c>
      <c r="F77" s="47" t="e">
        <f>E77/E80</f>
        <v>#N/A</v>
      </c>
    </row>
    <row r="78" spans="1:8" s="30" customFormat="1" x14ac:dyDescent="0.25">
      <c r="A78" s="42" t="s">
        <v>26</v>
      </c>
      <c r="B78" s="37"/>
      <c r="D78" s="8">
        <f>'Mittl. Std.satz'!$D$54</f>
        <v>0</v>
      </c>
      <c r="E78" s="43" t="e">
        <f>E75*D78</f>
        <v>#N/A</v>
      </c>
      <c r="F78" s="44" t="e">
        <f>E78/E80</f>
        <v>#N/A</v>
      </c>
    </row>
    <row r="79" spans="1:8" s="30" customFormat="1" ht="13.8" thickBot="1" x14ac:dyDescent="0.3">
      <c r="D79" s="58"/>
      <c r="E79" s="52"/>
      <c r="F79" s="53"/>
    </row>
    <row r="80" spans="1:8" s="30" customFormat="1" ht="16.2" thickBot="1" x14ac:dyDescent="0.35">
      <c r="A80" s="54" t="s">
        <v>22</v>
      </c>
      <c r="D80" s="59"/>
      <c r="E80" s="89" t="e">
        <f>SUM(E75:E79)</f>
        <v>#N/A</v>
      </c>
      <c r="F80" s="55" t="e">
        <f>F70+F71+F74+F77+F78</f>
        <v>#N/A</v>
      </c>
    </row>
    <row r="81" spans="1:8" ht="13.8" thickBot="1" x14ac:dyDescent="0.3"/>
    <row r="82" spans="1:8" s="30" customFormat="1" ht="24.75" customHeight="1" thickBot="1" x14ac:dyDescent="0.3">
      <c r="A82" s="112" t="s">
        <v>77</v>
      </c>
      <c r="B82" s="113"/>
      <c r="C82" s="113"/>
      <c r="D82" s="113"/>
      <c r="E82" s="113"/>
      <c r="F82" s="114"/>
    </row>
    <row r="83" spans="1:8" s="30" customFormat="1" ht="13.8" thickBot="1" x14ac:dyDescent="0.3">
      <c r="A83" s="38"/>
      <c r="D83" s="34"/>
      <c r="E83" s="39"/>
      <c r="F83" s="35"/>
    </row>
    <row r="84" spans="1:8" s="67" customFormat="1" ht="27" thickBot="1" x14ac:dyDescent="0.3">
      <c r="A84" s="66"/>
      <c r="D84" s="70" t="s">
        <v>46</v>
      </c>
      <c r="E84" s="68" t="s">
        <v>27</v>
      </c>
      <c r="F84" s="69" t="s">
        <v>52</v>
      </c>
      <c r="H84" s="107" t="s">
        <v>51</v>
      </c>
    </row>
    <row r="85" spans="1:8" s="30" customFormat="1" ht="6" customHeight="1" x14ac:dyDescent="0.25">
      <c r="H85" s="108"/>
    </row>
    <row r="86" spans="1:8" s="30" customFormat="1" x14ac:dyDescent="0.25">
      <c r="A86" s="38" t="s">
        <v>78</v>
      </c>
      <c r="D86" s="40"/>
      <c r="E86" s="90" t="e">
        <f>F31</f>
        <v>#N/A</v>
      </c>
      <c r="F86" s="41" t="e">
        <f>E86/E96</f>
        <v>#N/A</v>
      </c>
      <c r="H86" s="108"/>
    </row>
    <row r="87" spans="1:8" s="30" customFormat="1" x14ac:dyDescent="0.25">
      <c r="A87" s="42" t="s">
        <v>24</v>
      </c>
      <c r="B87" s="37"/>
      <c r="D87" s="8">
        <f>'Mittl. Std.satz'!$D$47</f>
        <v>0</v>
      </c>
      <c r="E87" s="43" t="e">
        <f>E86*D87</f>
        <v>#N/A</v>
      </c>
      <c r="F87" s="44" t="e">
        <f>E87/E96</f>
        <v>#N/A</v>
      </c>
      <c r="H87" s="108"/>
    </row>
    <row r="88" spans="1:8" s="30" customFormat="1" x14ac:dyDescent="0.25">
      <c r="A88" s="30" t="s">
        <v>20</v>
      </c>
      <c r="D88" s="45"/>
      <c r="E88" s="46" t="e">
        <f>SUM(E86:E87)</f>
        <v>#N/A</v>
      </c>
      <c r="F88" s="47" t="e">
        <f>E88/E96</f>
        <v>#N/A</v>
      </c>
      <c r="H88" s="108"/>
    </row>
    <row r="89" spans="1:8" s="30" customFormat="1" ht="6.75" customHeight="1" x14ac:dyDescent="0.25">
      <c r="D89" s="45"/>
      <c r="E89" s="48"/>
      <c r="F89" s="49"/>
      <c r="H89" s="108"/>
    </row>
    <row r="90" spans="1:8" s="30" customFormat="1" x14ac:dyDescent="0.25">
      <c r="A90" s="42" t="s">
        <v>25</v>
      </c>
      <c r="B90" s="37"/>
      <c r="D90" s="8">
        <f>'Mittl. Std.satz'!$D$50</f>
        <v>0</v>
      </c>
      <c r="E90" s="43" t="e">
        <f>E88*D90</f>
        <v>#N/A</v>
      </c>
      <c r="F90" s="44" t="e">
        <f>E90/E96</f>
        <v>#N/A</v>
      </c>
      <c r="H90" s="108"/>
    </row>
    <row r="91" spans="1:8" s="30" customFormat="1" x14ac:dyDescent="0.25">
      <c r="A91" s="30" t="s">
        <v>21</v>
      </c>
      <c r="D91" s="45"/>
      <c r="E91" s="46" t="e">
        <f>SUM(E88:E90)</f>
        <v>#N/A</v>
      </c>
      <c r="F91" s="47" t="e">
        <f>E91/E96</f>
        <v>#N/A</v>
      </c>
      <c r="H91" s="109"/>
    </row>
    <row r="92" spans="1:8" s="30" customFormat="1" ht="6.75" customHeight="1" x14ac:dyDescent="0.25">
      <c r="D92" s="45"/>
      <c r="E92" s="48"/>
      <c r="F92" s="47"/>
    </row>
    <row r="93" spans="1:8" s="30" customFormat="1" x14ac:dyDescent="0.25">
      <c r="A93" s="50" t="s">
        <v>29</v>
      </c>
      <c r="D93" s="9">
        <f>'Mittl. Std.satz'!$D$53</f>
        <v>0</v>
      </c>
      <c r="E93" s="51" t="e">
        <f>E91*D93</f>
        <v>#N/A</v>
      </c>
      <c r="F93" s="47" t="e">
        <f>E93/E96</f>
        <v>#N/A</v>
      </c>
    </row>
    <row r="94" spans="1:8" s="30" customFormat="1" x14ac:dyDescent="0.25">
      <c r="A94" s="42" t="s">
        <v>26</v>
      </c>
      <c r="B94" s="37"/>
      <c r="D94" s="8">
        <f>'Mittl. Std.satz'!$D$54</f>
        <v>0</v>
      </c>
      <c r="E94" s="43" t="e">
        <f>E91*D94</f>
        <v>#N/A</v>
      </c>
      <c r="F94" s="44" t="e">
        <f>E94/E96</f>
        <v>#N/A</v>
      </c>
    </row>
    <row r="95" spans="1:8" s="30" customFormat="1" ht="13.8" thickBot="1" x14ac:dyDescent="0.3">
      <c r="D95" s="58"/>
      <c r="E95" s="52"/>
      <c r="F95" s="53"/>
    </row>
    <row r="96" spans="1:8" s="30" customFormat="1" ht="16.2" thickBot="1" x14ac:dyDescent="0.35">
      <c r="A96" s="54" t="s">
        <v>22</v>
      </c>
      <c r="D96" s="59"/>
      <c r="E96" s="89" t="e">
        <f>SUM(E91:E95)</f>
        <v>#N/A</v>
      </c>
      <c r="F96" s="55" t="e">
        <f>F86+F87+F90+F93+F94</f>
        <v>#N/A</v>
      </c>
    </row>
  </sheetData>
  <mergeCells count="13">
    <mergeCell ref="B4:C4"/>
    <mergeCell ref="B5:C5"/>
    <mergeCell ref="H84:H91"/>
    <mergeCell ref="A7:B7"/>
    <mergeCell ref="H9:H16"/>
    <mergeCell ref="H18:H23"/>
    <mergeCell ref="A34:F34"/>
    <mergeCell ref="H36:H43"/>
    <mergeCell ref="A50:F50"/>
    <mergeCell ref="H52:H59"/>
    <mergeCell ref="A66:F66"/>
    <mergeCell ref="H68:H75"/>
    <mergeCell ref="A82:F8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8" orientation="portrait" horizontalDpi="300" r:id="rId1"/>
  <headerFooter alignWithMargins="0">
    <oddFooter>&amp;L&amp;8Leitfaden Kostenabschätzung von Planungsleistungen / &amp;A</oddFooter>
  </headerFooter>
  <rowBreaks count="1" manualBreakCount="1">
    <brk id="4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Eingabe Basisinformation</vt:lpstr>
      <vt:lpstr>Jahresarbeitszeit</vt:lpstr>
      <vt:lpstr>Mittl. Std.satz</vt:lpstr>
      <vt:lpstr>Mittl. Std. f Gruppen</vt:lpstr>
      <vt:lpstr>Jahresarbeitszeit!Druckbereich</vt:lpstr>
      <vt:lpstr>'Mittl. Std. f Gruppen'!Druckbereich</vt:lpstr>
      <vt:lpstr>'Mittl. Std.satz'!Druckbereich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Stempkowski</dc:creator>
  <cp:lastModifiedBy>Evelin.Waldauer</cp:lastModifiedBy>
  <cp:lastPrinted>2011-11-17T19:29:27Z</cp:lastPrinted>
  <dcterms:created xsi:type="dcterms:W3CDTF">2005-07-25T10:35:30Z</dcterms:created>
  <dcterms:modified xsi:type="dcterms:W3CDTF">2019-02-26T09:31:02Z</dcterms:modified>
</cp:coreProperties>
</file>